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rticipants" sheetId="1" state="visible" r:id="rId2"/>
    <sheet name="RR" sheetId="2" state="visible" r:id="rId3"/>
    <sheet name="Résultats" sheetId="3" state="visible" r:id="rId4"/>
    <sheet name="Classement" sheetId="4" state="visible" r:id="rId5"/>
    <sheet name="Calculs" sheetId="5" state="hidden" r:id="rId6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<sst xmlns="http://schemas.openxmlformats.org/spreadsheetml/2006/main" count="170" uniqueCount="71">
  <si>
    <t xml:space="preserve">Classement WS du</t>
  </si>
  <si>
    <t xml:space="preserve">8 équipages - 8 bateaux - 1 RR</t>
  </si>
  <si>
    <t xml:space="preserve">← à actualiser</t>
  </si>
  <si>
    <t xml:space="preserve">Remplir les zones grisées</t>
  </si>
  <si>
    <t xml:space="preserve">Rang</t>
  </si>
  <si>
    <t xml:space="preserve">Nom</t>
  </si>
  <si>
    <t xml:space="preserve">N°</t>
  </si>
  <si>
    <t xml:space="preserve">Barreur</t>
  </si>
  <si>
    <t xml:space="preserve">Round-Robin</t>
  </si>
  <si>
    <t xml:space="preserve">FLIGHT</t>
  </si>
  <si>
    <t xml:space="preserve">MATCH</t>
  </si>
  <si>
    <t xml:space="preserve">BARREUR BLEU</t>
  </si>
  <si>
    <t xml:space="preserve">Vs</t>
  </si>
  <si>
    <t xml:space="preserve">BARREUR JAUNE</t>
  </si>
  <si>
    <t xml:space="preserve">VAINQUEUR</t>
  </si>
  <si>
    <t xml:space="preserve">RESULTATS</t>
  </si>
  <si>
    <t xml:space="preserve">Pénalités</t>
  </si>
  <si>
    <t xml:space="preserve">TOTAL</t>
  </si>
  <si>
    <t xml:space="preserve">G/C (%)</t>
  </si>
  <si>
    <t xml:space="preserve">PLACE</t>
  </si>
  <si>
    <t xml:space="preserve">Classement du RR</t>
  </si>
  <si>
    <t xml:space="preserve">Place</t>
  </si>
  <si>
    <t xml:space="preserve">Points</t>
  </si>
  <si>
    <t xml:space="preserve">Edition du : </t>
  </si>
  <si>
    <t xml:space="preserve">Le Président du Comité de Course</t>
  </si>
  <si>
    <t xml:space="preserve">8 Equipages - 8 Bateaux</t>
  </si>
  <si>
    <t xml:space="preserve">Match</t>
  </si>
  <si>
    <t xml:space="preserve">U1</t>
  </si>
  <si>
    <t xml:space="preserve">U2</t>
  </si>
  <si>
    <t xml:space="preserve">U3</t>
  </si>
  <si>
    <t xml:space="preserve">U4</t>
  </si>
  <si>
    <t xml:space="preserve">Flight</t>
  </si>
  <si>
    <t xml:space="preserve">in</t>
  </si>
  <si>
    <t xml:space="preserve">out</t>
  </si>
  <si>
    <t xml:space="preserve">Flights</t>
  </si>
  <si>
    <t xml:space="preserve">Equipages</t>
  </si>
  <si>
    <t xml:space="preserve">Changes</t>
  </si>
  <si>
    <t xml:space="preserve">Bateaux</t>
  </si>
  <si>
    <t xml:space="preserve">Vnqrs</t>
  </si>
  <si>
    <t xml:space="preserve">départ &gt;&gt;&gt;&gt;&gt;</t>
  </si>
  <si>
    <t xml:space="preserve">Nombre d’équipages</t>
  </si>
  <si>
    <t xml:space="preserve">Nombre de Changements de Bateau</t>
  </si>
  <si>
    <t xml:space="preserve">Nombre de Courses courues</t>
  </si>
  <si>
    <t xml:space="preserve">3-1</t>
  </si>
  <si>
    <t xml:space="preserve">4-2</t>
  </si>
  <si>
    <t xml:space="preserve">7-5</t>
  </si>
  <si>
    <t xml:space="preserve">8-6</t>
  </si>
  <si>
    <t xml:space="preserve">1-7</t>
  </si>
  <si>
    <t xml:space="preserve">2-8</t>
  </si>
  <si>
    <t xml:space="preserve">3-5</t>
  </si>
  <si>
    <t xml:space="preserve">6-4</t>
  </si>
  <si>
    <t xml:space="preserve">1-6</t>
  </si>
  <si>
    <t xml:space="preserve">5-2</t>
  </si>
  <si>
    <t xml:space="preserve">8-3</t>
  </si>
  <si>
    <t xml:space="preserve">7-4</t>
  </si>
  <si>
    <t xml:space="preserve">5-1</t>
  </si>
  <si>
    <t xml:space="preserve">6-2</t>
  </si>
  <si>
    <t xml:space="preserve">7-3</t>
  </si>
  <si>
    <t xml:space="preserve">8-4</t>
  </si>
  <si>
    <t xml:space="preserve">1-8</t>
  </si>
  <si>
    <t xml:space="preserve">2-7</t>
  </si>
  <si>
    <t xml:space="preserve">6-3</t>
  </si>
  <si>
    <t xml:space="preserve">5-4</t>
  </si>
  <si>
    <t xml:space="preserve">4-1</t>
  </si>
  <si>
    <t xml:space="preserve">3-2</t>
  </si>
  <si>
    <t xml:space="preserve">5-8</t>
  </si>
  <si>
    <t xml:space="preserve">7-6</t>
  </si>
  <si>
    <t xml:space="preserve">2-1</t>
  </si>
  <si>
    <t xml:space="preserve">4-3</t>
  </si>
  <si>
    <t xml:space="preserve">6-5</t>
  </si>
  <si>
    <t xml:space="preserve">8-7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</si>
</sst>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General"/>
    <numFmt numFmtId="168" formatCode="0.0"/>
    <numFmt numFmtId="169" formatCode="#,##0"/>
    <numFmt numFmtId="170" formatCode="#.0"/>
    <numFmt numFmtId="171" formatCode="0"/>
  </numFmts>
  <fonts count="1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C9211E"/>
      <name val="Arial"/>
      <family val="0"/>
      <charset val="1"/>
    </font>
    <font>
      <i val="true"/>
      <sz val="10"/>
      <name val="Arial"/>
      <family val="0"/>
      <charset val="1"/>
    </font>
    <font>
      <b val="true"/>
      <sz val="10"/>
      <name val="Arial"/>
      <family val="0"/>
      <charset val="1"/>
    </font>
    <font>
      <b val="true"/>
      <i val="true"/>
      <sz val="12"/>
      <name val="Arial"/>
      <family val="0"/>
      <charset val="1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13"/>
      <name val="Arial"/>
      <family val="0"/>
      <charset val="1"/>
    </font>
    <font>
      <i val="true"/>
      <sz val="11"/>
      <name val="Arial"/>
      <family val="0"/>
      <charset val="1"/>
    </font>
    <font>
      <sz val="11"/>
      <name val="Arial"/>
      <family val="0"/>
      <charset val="1"/>
    </font>
    <font>
      <i val="true"/>
      <sz val="9"/>
      <name val="Arial"/>
      <family val="0"/>
      <charset val="1"/>
    </font>
    <font>
      <sz val="10"/>
      <name val="Times New Roman"/>
      <family val="0"/>
      <charset val="1"/>
    </font>
    <font>
      <b val="true"/>
      <sz val="11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color rgb="FFC9211E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E6E6E6"/>
        <bgColor rgb="FFFFFFFF"/>
      </patternFill>
    </fill>
    <fill>
      <patternFill patternType="solid">
        <fgColor rgb="FFCCFFFF"/>
        <bgColor rgb="FFCCFFCC"/>
      </patternFill>
    </fill>
    <fill>
      <patternFill patternType="solid">
        <fgColor rgb="FFFFFFCC"/>
        <bgColor rgb="FFFFFFFF"/>
      </patternFill>
    </fill>
    <fill>
      <patternFill patternType="solid">
        <fgColor rgb="FF999999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4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1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10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15" xfId="0" applyFont="true" applyBorder="true" applyAlignment="true" applyProtection="true">
      <alignment horizontal="left" vertical="bottom" textRotation="90" wrapText="false" indent="0" shrinkToFit="false"/>
      <protection locked="true" hidden="false"/>
    </xf>
    <xf numFmtId="167" fontId="11" fillId="0" borderId="16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7" fontId="11" fillId="0" borderId="17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5" fontId="12" fillId="0" borderId="18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5" fontId="11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2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6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2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1" fillId="2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0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0" fontId="0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0" fillId="0" borderId="2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1" fillId="0" borderId="2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2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2" fillId="2" borderId="2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1" fillId="2" borderId="2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2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1" fillId="0" borderId="2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2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6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2" fillId="2" borderId="3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1" fillId="2" borderId="3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3" fillId="0" borderId="3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7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6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8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9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7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7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8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2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8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3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3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8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9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8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9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6E6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374760</xdr:colOff>
      <xdr:row>14</xdr:row>
      <xdr:rowOff>200160</xdr:rowOff>
    </xdr:from>
    <xdr:to>
      <xdr:col>0</xdr:col>
      <xdr:colOff>1111680</xdr:colOff>
      <xdr:row>16</xdr:row>
      <xdr:rowOff>51840</xdr:rowOff>
    </xdr:to>
    <xdr:sp>
      <xdr:nvSpPr>
        <xdr:cNvPr id="0" name="CustomShape 1"/>
        <xdr:cNvSpPr/>
      </xdr:nvSpPr>
      <xdr:spPr>
        <a:xfrm>
          <a:off x="374760" y="6706800"/>
          <a:ext cx="736920" cy="243000"/>
        </a:xfrm>
        <a:prstGeom prst="rect">
          <a:avLst/>
        </a:prstGeom>
        <a:noFill/>
        <a:ln w="1260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3" activeCellId="0" sqref="A3"/>
    </sheetView>
  </sheetViews>
  <sheetFormatPr defaultRowHeight="19.45" zeroHeight="false" outlineLevelRow="0" outlineLevelCol="0"/>
  <cols>
    <col collapsed="false" customWidth="true" hidden="false" outlineLevel="0" max="1" min="1" style="1" width="4.43"/>
    <col collapsed="false" customWidth="true" hidden="false" outlineLevel="0" max="2" min="2" style="1" width="6.23"/>
    <col collapsed="false" customWidth="true" hidden="false" outlineLevel="0" max="3" min="3" style="1" width="28.34"/>
    <col collapsed="false" customWidth="true" hidden="false" outlineLevel="0" max="5" min="4" style="1" width="1.44"/>
    <col collapsed="false" customWidth="true" hidden="false" outlineLevel="0" max="6" min="6" style="1" width="6.23"/>
    <col collapsed="false" customWidth="true" hidden="false" outlineLevel="0" max="7" min="7" style="1" width="28.34"/>
    <col collapsed="false" customWidth="true" hidden="false" outlineLevel="0" max="256" min="8" style="1" width="16.35"/>
    <col collapsed="false" customWidth="true" hidden="false" outlineLevel="0" max="1025" min="257" style="2" width="16.33"/>
  </cols>
  <sheetData>
    <row r="1" customFormat="false" ht="240" hidden="false" customHeight="true" outlineLevel="0" collapsed="false"/>
    <row r="2" customFormat="false" ht="15.75" hidden="false" customHeight="true" outlineLevel="0" collapsed="false">
      <c r="A2" s="3" t="s">
        <v>0</v>
      </c>
      <c r="B2" s="3"/>
      <c r="C2" s="3"/>
      <c r="D2" s="4"/>
      <c r="E2" s="4"/>
      <c r="F2" s="3" t="s">
        <v>1</v>
      </c>
      <c r="G2" s="4"/>
    </row>
    <row r="3" customFormat="false" ht="16.25" hidden="false" customHeight="true" outlineLevel="0" collapsed="false">
      <c r="A3" s="5" t="n">
        <v>42298</v>
      </c>
      <c r="B3" s="5"/>
      <c r="C3" s="6" t="s">
        <v>2</v>
      </c>
      <c r="D3" s="7"/>
      <c r="E3" s="7"/>
      <c r="F3" s="8" t="s">
        <v>3</v>
      </c>
      <c r="G3" s="7"/>
    </row>
    <row r="4" customFormat="false" ht="16.6" hidden="false" customHeight="true" outlineLevel="0" collapsed="false">
      <c r="A4" s="9"/>
      <c r="B4" s="10" t="s">
        <v>4</v>
      </c>
      <c r="C4" s="10" t="s">
        <v>5</v>
      </c>
      <c r="D4" s="11"/>
      <c r="E4" s="12"/>
      <c r="F4" s="10" t="s">
        <v>6</v>
      </c>
      <c r="G4" s="10" t="s">
        <v>7</v>
      </c>
    </row>
    <row r="5" customFormat="false" ht="16.6" hidden="false" customHeight="true" outlineLevel="0" collapsed="false">
      <c r="A5" s="13" t="n">
        <v>1</v>
      </c>
      <c r="B5" s="14"/>
      <c r="C5" s="15"/>
      <c r="D5" s="16"/>
      <c r="E5" s="17"/>
      <c r="F5" s="14"/>
      <c r="G5" s="18" t="str">
        <f aca="false">IF(ISBLANK($C5),"",$C5)</f>
        <v/>
      </c>
    </row>
    <row r="6" customFormat="false" ht="16.6" hidden="false" customHeight="true" outlineLevel="0" collapsed="false">
      <c r="A6" s="13" t="n">
        <v>2</v>
      </c>
      <c r="B6" s="14"/>
      <c r="C6" s="15"/>
      <c r="D6" s="19"/>
      <c r="E6" s="20"/>
      <c r="F6" s="14"/>
      <c r="G6" s="18" t="str">
        <f aca="false">IF(ISBLANK($C6),"",$C6)</f>
        <v/>
      </c>
    </row>
    <row r="7" customFormat="false" ht="16.6" hidden="false" customHeight="true" outlineLevel="0" collapsed="false">
      <c r="A7" s="13" t="n">
        <v>3</v>
      </c>
      <c r="B7" s="14"/>
      <c r="C7" s="15"/>
      <c r="D7" s="19"/>
      <c r="E7" s="20"/>
      <c r="F7" s="14"/>
      <c r="G7" s="18" t="str">
        <f aca="false">IF(ISBLANK($C7),"",$C7)</f>
        <v/>
      </c>
    </row>
    <row r="8" customFormat="false" ht="16.6" hidden="false" customHeight="true" outlineLevel="0" collapsed="false">
      <c r="A8" s="13" t="n">
        <v>4</v>
      </c>
      <c r="B8" s="14"/>
      <c r="C8" s="15"/>
      <c r="D8" s="19"/>
      <c r="E8" s="20"/>
      <c r="F8" s="14"/>
      <c r="G8" s="18" t="str">
        <f aca="false">IF(ISBLANK($C8),"",$C8)</f>
        <v/>
      </c>
    </row>
    <row r="9" customFormat="false" ht="16.6" hidden="false" customHeight="true" outlineLevel="0" collapsed="false">
      <c r="A9" s="13" t="n">
        <v>5</v>
      </c>
      <c r="B9" s="14"/>
      <c r="C9" s="15"/>
      <c r="D9" s="19"/>
      <c r="E9" s="20"/>
      <c r="F9" s="14"/>
      <c r="G9" s="18" t="str">
        <f aca="false">IF(ISBLANK($C9),"",$C9)</f>
        <v/>
      </c>
    </row>
    <row r="10" customFormat="false" ht="16.6" hidden="false" customHeight="true" outlineLevel="0" collapsed="false">
      <c r="A10" s="13" t="n">
        <v>6</v>
      </c>
      <c r="B10" s="14"/>
      <c r="C10" s="15"/>
      <c r="D10" s="19"/>
      <c r="E10" s="20"/>
      <c r="F10" s="14"/>
      <c r="G10" s="18" t="str">
        <f aca="false">IF(ISBLANK($C10),"",$C10)</f>
        <v/>
      </c>
    </row>
    <row r="11" customFormat="false" ht="16.6" hidden="false" customHeight="true" outlineLevel="0" collapsed="false">
      <c r="A11" s="13" t="n">
        <v>7</v>
      </c>
      <c r="B11" s="14"/>
      <c r="C11" s="15"/>
      <c r="D11" s="19"/>
      <c r="E11" s="20"/>
      <c r="F11" s="14"/>
      <c r="G11" s="18" t="str">
        <f aca="false">IF(ISBLANK($C11),"",$C11)</f>
        <v/>
      </c>
    </row>
    <row r="12" customFormat="false" ht="16.6" hidden="false" customHeight="true" outlineLevel="0" collapsed="false">
      <c r="A12" s="13" t="n">
        <v>8</v>
      </c>
      <c r="B12" s="14"/>
      <c r="C12" s="15"/>
      <c r="D12" s="21"/>
      <c r="E12" s="22"/>
      <c r="F12" s="14"/>
      <c r="G12" s="18" t="str">
        <f aca="false">IF(ISBLANK($C12),"",$C12)</f>
        <v/>
      </c>
    </row>
  </sheetData>
  <sheetProtection sheet="true" objects="true" scenarios="true" selectLockedCells="true"/>
  <mergeCells count="2">
    <mergeCell ref="A2:C2"/>
    <mergeCell ref="A3:B3"/>
  </mergeCells>
  <printOptions headings="false" gridLines="false" gridLinesSet="true" horizontalCentered="false" verticalCentered="false"/>
  <pageMargins left="1" right="1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7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J4" activeCellId="0" sqref="J4"/>
    </sheetView>
  </sheetViews>
  <sheetFormatPr defaultRowHeight="19.45" zeroHeight="false" outlineLevelRow="0" outlineLevelCol="0"/>
  <cols>
    <col collapsed="false" customWidth="true" hidden="false" outlineLevel="0" max="2" min="1" style="1" width="7.39"/>
    <col collapsed="false" customWidth="true" hidden="false" outlineLevel="0" max="3" min="3" style="1" width="1.51"/>
    <col collapsed="false" customWidth="true" hidden="false" outlineLevel="0" max="4" min="4" style="1" width="23.35"/>
    <col collapsed="false" customWidth="true" hidden="false" outlineLevel="0" max="5" min="5" style="1" width="3.5"/>
    <col collapsed="false" customWidth="true" hidden="false" outlineLevel="0" max="6" min="6" style="1" width="3.33"/>
    <col collapsed="false" customWidth="true" hidden="false" outlineLevel="0" max="7" min="7" style="1" width="23.35"/>
    <col collapsed="false" customWidth="true" hidden="false" outlineLevel="0" max="8" min="8" style="1" width="3.5"/>
    <col collapsed="false" customWidth="true" hidden="false" outlineLevel="0" max="9" min="9" style="1" width="1.51"/>
    <col collapsed="false" customWidth="true" hidden="false" outlineLevel="0" max="10" min="10" style="1" width="12.34"/>
    <col collapsed="false" customWidth="true" hidden="false" outlineLevel="0" max="256" min="11" style="1" width="12.05"/>
    <col collapsed="false" customWidth="true" hidden="false" outlineLevel="0" max="1025" min="257" style="2" width="12.04"/>
  </cols>
  <sheetData>
    <row r="1" customFormat="false" ht="119.6" hidden="false" customHeight="true" outlineLevel="0" collapsed="false"/>
    <row r="2" customFormat="false" ht="28" hidden="false" customHeight="true" outlineLevel="0" collapsed="false">
      <c r="A2" s="23" t="s">
        <v>8</v>
      </c>
      <c r="B2" s="23"/>
      <c r="C2" s="23"/>
      <c r="D2" s="23"/>
      <c r="E2" s="23"/>
      <c r="F2" s="23"/>
      <c r="G2" s="23"/>
      <c r="H2" s="23"/>
      <c r="I2" s="23"/>
      <c r="J2" s="23"/>
    </row>
    <row r="3" customFormat="false" ht="15.65" hidden="false" customHeight="true" outlineLevel="0" collapsed="false">
      <c r="A3" s="24" t="s">
        <v>9</v>
      </c>
      <c r="B3" s="24" t="s">
        <v>10</v>
      </c>
      <c r="C3" s="25"/>
      <c r="D3" s="26" t="s">
        <v>11</v>
      </c>
      <c r="E3" s="26" t="s">
        <v>6</v>
      </c>
      <c r="F3" s="24" t="s">
        <v>12</v>
      </c>
      <c r="G3" s="27" t="s">
        <v>13</v>
      </c>
      <c r="H3" s="27" t="s">
        <v>6</v>
      </c>
      <c r="I3" s="25"/>
      <c r="J3" s="24" t="s">
        <v>14</v>
      </c>
    </row>
    <row r="4" customFormat="false" ht="15.65" hidden="false" customHeight="true" outlineLevel="0" collapsed="false">
      <c r="A4" s="28" t="n">
        <v>1</v>
      </c>
      <c r="B4" s="29" t="n">
        <v>1</v>
      </c>
      <c r="C4" s="28"/>
      <c r="D4" s="30" t="str">
        <f aca="false">INDEX(Participants!$G$5:$G$12,Calculs!$B22,1)</f>
        <v/>
      </c>
      <c r="E4" s="31" t="str">
        <f aca="false">IF(INDEX(Participants!$F$5:$F$12,Calculs!$L22,1)="","",INDEX(Participants!$F$5:$F$12,Calculs!$L22,1))</f>
        <v/>
      </c>
      <c r="F4" s="28"/>
      <c r="G4" s="30" t="str">
        <f aca="false">INDEX(Participants!$G$5:$G$12,Calculs!$C22,1)</f>
        <v/>
      </c>
      <c r="H4" s="31" t="str">
        <f aca="false">IF(INDEX(Participants!$F$5:$F$12,Calculs!$M22,1)="","",INDEX(Participants!$F$5:$F$12,Calculs!$M22,1))</f>
        <v/>
      </c>
      <c r="I4" s="28"/>
      <c r="J4" s="32"/>
    </row>
    <row r="5" customFormat="false" ht="15.65" hidden="false" customHeight="true" outlineLevel="0" collapsed="false">
      <c r="A5" s="33"/>
      <c r="B5" s="29" t="n">
        <v>2</v>
      </c>
      <c r="C5" s="33"/>
      <c r="D5" s="30" t="str">
        <f aca="false">INDEX(Participants!$G$5:$G$12,Calculs!$B23,1)</f>
        <v/>
      </c>
      <c r="E5" s="31" t="str">
        <f aca="false">IF(INDEX(Participants!$F$5:$F$12,Calculs!$L23,1)="","",INDEX(Participants!$F$5:$F$12,Calculs!$L23,1))</f>
        <v/>
      </c>
      <c r="F5" s="33"/>
      <c r="G5" s="30" t="str">
        <f aca="false">INDEX(Participants!$G$5:$G$12,Calculs!$C23,1)</f>
        <v/>
      </c>
      <c r="H5" s="31" t="str">
        <f aca="false">IF(INDEX(Participants!$F$5:$F$12,Calculs!$M23,1)="","",INDEX(Participants!$F$5:$F$12,Calculs!$M23,1))</f>
        <v/>
      </c>
      <c r="I5" s="33"/>
      <c r="J5" s="32"/>
    </row>
    <row r="6" customFormat="false" ht="15.65" hidden="false" customHeight="true" outlineLevel="0" collapsed="false">
      <c r="A6" s="33"/>
      <c r="B6" s="29" t="n">
        <v>3</v>
      </c>
      <c r="C6" s="33"/>
      <c r="D6" s="30" t="str">
        <f aca="false">INDEX(Participants!$G$5:$G$12,Calculs!$B24,1)</f>
        <v/>
      </c>
      <c r="E6" s="31" t="str">
        <f aca="false">IF(INDEX(Participants!$F$5:$F$12,Calculs!$L24,1)="","",INDEX(Participants!$F$5:$F$12,Calculs!$L24,1))</f>
        <v/>
      </c>
      <c r="F6" s="33"/>
      <c r="G6" s="30" t="str">
        <f aca="false">INDEX(Participants!$G$5:$G$12,Calculs!$C24,1)</f>
        <v/>
      </c>
      <c r="H6" s="31" t="str">
        <f aca="false">IF(INDEX(Participants!$F$5:$F$12,Calculs!$M24,1)="","",INDEX(Participants!$F$5:$F$12,Calculs!$M24,1))</f>
        <v/>
      </c>
      <c r="I6" s="33"/>
      <c r="J6" s="32"/>
    </row>
    <row r="7" customFormat="false" ht="15.65" hidden="false" customHeight="true" outlineLevel="0" collapsed="false">
      <c r="A7" s="34"/>
      <c r="B7" s="29" t="n">
        <v>4</v>
      </c>
      <c r="C7" s="34"/>
      <c r="D7" s="30" t="str">
        <f aca="false">INDEX(Participants!$G$5:$G$12,Calculs!$B25,1)</f>
        <v/>
      </c>
      <c r="E7" s="31" t="str">
        <f aca="false">IF(INDEX(Participants!$F$5:$F$12,Calculs!$L25,1)="","",INDEX(Participants!$F$5:$F$12,Calculs!$L25,1))</f>
        <v/>
      </c>
      <c r="F7" s="34"/>
      <c r="G7" s="30" t="str">
        <f aca="false">INDEX(Participants!$G$5:$G$12,Calculs!$C25,1)</f>
        <v/>
      </c>
      <c r="H7" s="31" t="str">
        <f aca="false">IF(INDEX(Participants!$F$5:$F$12,Calculs!$M25,1)="","",INDEX(Participants!$F$5:$F$12,Calculs!$M25,1))</f>
        <v/>
      </c>
      <c r="I7" s="34"/>
      <c r="J7" s="32"/>
    </row>
    <row r="8" customFormat="false" ht="15.65" hidden="false" customHeight="true" outlineLevel="0" collapsed="false">
      <c r="A8" s="24" t="s">
        <v>9</v>
      </c>
      <c r="B8" s="24" t="s">
        <v>10</v>
      </c>
      <c r="C8" s="25"/>
      <c r="D8" s="26" t="s">
        <v>11</v>
      </c>
      <c r="E8" s="26" t="s">
        <v>6</v>
      </c>
      <c r="F8" s="24" t="s">
        <v>12</v>
      </c>
      <c r="G8" s="27" t="s">
        <v>13</v>
      </c>
      <c r="H8" s="27" t="s">
        <v>6</v>
      </c>
      <c r="I8" s="25"/>
      <c r="J8" s="24" t="s">
        <v>14</v>
      </c>
    </row>
    <row r="9" customFormat="false" ht="15.65" hidden="false" customHeight="true" outlineLevel="0" collapsed="false">
      <c r="A9" s="28" t="n">
        <v>2</v>
      </c>
      <c r="B9" s="29" t="n">
        <v>1</v>
      </c>
      <c r="C9" s="28"/>
      <c r="D9" s="30" t="str">
        <f aca="false">INDEX(Participants!$G$5:$G$12,Calculs!$B27,1)</f>
        <v/>
      </c>
      <c r="E9" s="31" t="str">
        <f aca="false">IF(INDEX(Participants!$F$5:$F$12,Calculs!$L27,1)="","",INDEX(Participants!$F$5:$F$12,Calculs!$L27,1))</f>
        <v/>
      </c>
      <c r="F9" s="28"/>
      <c r="G9" s="30" t="str">
        <f aca="false">INDEX(Participants!$G$5:$G$12,Calculs!$C27,1)</f>
        <v/>
      </c>
      <c r="H9" s="31" t="str">
        <f aca="false">IF(INDEX(Participants!$F$5:$F$12,Calculs!$M27,1)="","",INDEX(Participants!$F$5:$F$12,Calculs!$M27,1))</f>
        <v/>
      </c>
      <c r="I9" s="28"/>
      <c r="J9" s="32"/>
    </row>
    <row r="10" customFormat="false" ht="15.65" hidden="false" customHeight="true" outlineLevel="0" collapsed="false">
      <c r="A10" s="33"/>
      <c r="B10" s="29" t="n">
        <v>2</v>
      </c>
      <c r="C10" s="33"/>
      <c r="D10" s="30" t="str">
        <f aca="false">INDEX(Participants!$G$5:$G$12,Calculs!$B28,1)</f>
        <v/>
      </c>
      <c r="E10" s="31" t="str">
        <f aca="false">IF(INDEX(Participants!$F$5:$F$12,Calculs!$L28,1)="","",INDEX(Participants!$F$5:$F$12,Calculs!$L28,1))</f>
        <v/>
      </c>
      <c r="F10" s="33"/>
      <c r="G10" s="30" t="str">
        <f aca="false">INDEX(Participants!$G$5:$G$12,Calculs!$C28,1)</f>
        <v/>
      </c>
      <c r="H10" s="31" t="str">
        <f aca="false">IF(INDEX(Participants!$F$5:$F$12,Calculs!$M28,1)="","",INDEX(Participants!$F$5:$F$12,Calculs!$M28,1))</f>
        <v/>
      </c>
      <c r="I10" s="33"/>
      <c r="J10" s="32"/>
    </row>
    <row r="11" customFormat="false" ht="15.65" hidden="false" customHeight="true" outlineLevel="0" collapsed="false">
      <c r="A11" s="33"/>
      <c r="B11" s="29" t="n">
        <v>3</v>
      </c>
      <c r="C11" s="33"/>
      <c r="D11" s="30" t="str">
        <f aca="false">INDEX(Participants!$G$5:$G$12,Calculs!$B29,1)</f>
        <v/>
      </c>
      <c r="E11" s="31" t="str">
        <f aca="false">IF(INDEX(Participants!$F$5:$F$12,Calculs!$L29,1)="","",INDEX(Participants!$F$5:$F$12,Calculs!$L29,1))</f>
        <v/>
      </c>
      <c r="F11" s="33"/>
      <c r="G11" s="30" t="str">
        <f aca="false">INDEX(Participants!$G$5:$G$12,Calculs!$C29,1)</f>
        <v/>
      </c>
      <c r="H11" s="31" t="str">
        <f aca="false">IF(INDEX(Participants!$F$5:$F$12,Calculs!$M29,1)="","",INDEX(Participants!$F$5:$F$12,Calculs!$M29,1))</f>
        <v/>
      </c>
      <c r="I11" s="33"/>
      <c r="J11" s="32"/>
    </row>
    <row r="12" customFormat="false" ht="15.65" hidden="false" customHeight="true" outlineLevel="0" collapsed="false">
      <c r="A12" s="34"/>
      <c r="B12" s="29" t="n">
        <v>4</v>
      </c>
      <c r="C12" s="34"/>
      <c r="D12" s="30" t="str">
        <f aca="false">INDEX(Participants!$G$5:$G$12,Calculs!$B30,1)</f>
        <v/>
      </c>
      <c r="E12" s="31" t="str">
        <f aca="false">IF(INDEX(Participants!$F$5:$F$12,Calculs!$L30,1)="","",INDEX(Participants!$F$5:$F$12,Calculs!$L30,1))</f>
        <v/>
      </c>
      <c r="F12" s="34"/>
      <c r="G12" s="30" t="str">
        <f aca="false">INDEX(Participants!$G$5:$G$12,Calculs!$C30,1)</f>
        <v/>
      </c>
      <c r="H12" s="31" t="str">
        <f aca="false">IF(INDEX(Participants!$F$5:$F$12,Calculs!$M30,1)="","",INDEX(Participants!$F$5:$F$12,Calculs!$M30,1))</f>
        <v/>
      </c>
      <c r="I12" s="34"/>
      <c r="J12" s="32"/>
    </row>
    <row r="13" customFormat="false" ht="15.65" hidden="false" customHeight="true" outlineLevel="0" collapsed="false">
      <c r="A13" s="24" t="s">
        <v>9</v>
      </c>
      <c r="B13" s="24" t="s">
        <v>10</v>
      </c>
      <c r="C13" s="25"/>
      <c r="D13" s="26" t="s">
        <v>11</v>
      </c>
      <c r="E13" s="26" t="s">
        <v>6</v>
      </c>
      <c r="F13" s="24" t="s">
        <v>12</v>
      </c>
      <c r="G13" s="27" t="s">
        <v>13</v>
      </c>
      <c r="H13" s="27" t="s">
        <v>6</v>
      </c>
      <c r="I13" s="25"/>
      <c r="J13" s="24" t="s">
        <v>14</v>
      </c>
    </row>
    <row r="14" customFormat="false" ht="15.65" hidden="false" customHeight="true" outlineLevel="0" collapsed="false">
      <c r="A14" s="28" t="n">
        <v>3</v>
      </c>
      <c r="B14" s="29" t="n">
        <v>1</v>
      </c>
      <c r="C14" s="28"/>
      <c r="D14" s="30" t="str">
        <f aca="false">INDEX(Participants!$G$5:$G$12,Calculs!$B32,1)</f>
        <v/>
      </c>
      <c r="E14" s="31" t="str">
        <f aca="false">IF(INDEX(Participants!$F$5:$F$12,Calculs!$L32,1)="","",INDEX(Participants!$F$5:$F$12,Calculs!$L32,1))</f>
        <v/>
      </c>
      <c r="F14" s="28"/>
      <c r="G14" s="30" t="str">
        <f aca="false">INDEX(Participants!$G$5:$G$12,Calculs!$C32,1)</f>
        <v/>
      </c>
      <c r="H14" s="31" t="str">
        <f aca="false">IF(INDEX(Participants!$F$5:$F$12,Calculs!$M32,1)="","",INDEX(Participants!$F$5:$F$12,Calculs!$M32,1))</f>
        <v/>
      </c>
      <c r="I14" s="28"/>
      <c r="J14" s="32"/>
    </row>
    <row r="15" customFormat="false" ht="15.65" hidden="false" customHeight="true" outlineLevel="0" collapsed="false">
      <c r="A15" s="33"/>
      <c r="B15" s="29" t="n">
        <v>2</v>
      </c>
      <c r="C15" s="33"/>
      <c r="D15" s="30" t="str">
        <f aca="false">INDEX(Participants!$G$5:$G$12,Calculs!$B33,1)</f>
        <v/>
      </c>
      <c r="E15" s="31" t="str">
        <f aca="false">IF(INDEX(Participants!$F$5:$F$12,Calculs!$L33,1)="","",INDEX(Participants!$F$5:$F$12,Calculs!$L33,1))</f>
        <v/>
      </c>
      <c r="F15" s="33"/>
      <c r="G15" s="30" t="str">
        <f aca="false">INDEX(Participants!$G$5:$G$12,Calculs!$C33,1)</f>
        <v/>
      </c>
      <c r="H15" s="31" t="str">
        <f aca="false">IF(INDEX(Participants!$F$5:$F$12,Calculs!$M33,1)="","",INDEX(Participants!$F$5:$F$12,Calculs!$M33,1))</f>
        <v/>
      </c>
      <c r="I15" s="33"/>
      <c r="J15" s="32"/>
    </row>
    <row r="16" customFormat="false" ht="15.65" hidden="false" customHeight="true" outlineLevel="0" collapsed="false">
      <c r="A16" s="33"/>
      <c r="B16" s="29" t="n">
        <v>3</v>
      </c>
      <c r="C16" s="33"/>
      <c r="D16" s="30" t="str">
        <f aca="false">INDEX(Participants!$G$5:$G$12,Calculs!$B34,1)</f>
        <v/>
      </c>
      <c r="E16" s="31" t="str">
        <f aca="false">IF(INDEX(Participants!$F$5:$F$12,Calculs!$L34,1)="","",INDEX(Participants!$F$5:$F$12,Calculs!$L34,1))</f>
        <v/>
      </c>
      <c r="F16" s="33"/>
      <c r="G16" s="30" t="str">
        <f aca="false">INDEX(Participants!$G$5:$G$12,Calculs!$C34,1)</f>
        <v/>
      </c>
      <c r="H16" s="31" t="str">
        <f aca="false">IF(INDEX(Participants!$F$5:$F$12,Calculs!$M34,1)="","",INDEX(Participants!$F$5:$F$12,Calculs!$M34,1))</f>
        <v/>
      </c>
      <c r="I16" s="33"/>
      <c r="J16" s="32"/>
    </row>
    <row r="17" customFormat="false" ht="15.65" hidden="false" customHeight="true" outlineLevel="0" collapsed="false">
      <c r="A17" s="34"/>
      <c r="B17" s="29" t="n">
        <v>4</v>
      </c>
      <c r="C17" s="34"/>
      <c r="D17" s="30" t="str">
        <f aca="false">INDEX(Participants!$G$5:$G$12,Calculs!$B35,1)</f>
        <v/>
      </c>
      <c r="E17" s="31" t="str">
        <f aca="false">IF(INDEX(Participants!$F$5:$F$12,Calculs!$L35,1)="","",INDEX(Participants!$F$5:$F$12,Calculs!$L35,1))</f>
        <v/>
      </c>
      <c r="F17" s="34"/>
      <c r="G17" s="30" t="str">
        <f aca="false">INDEX(Participants!$G$5:$G$12,Calculs!$C35,1)</f>
        <v/>
      </c>
      <c r="H17" s="31" t="str">
        <f aca="false">IF(INDEX(Participants!$F$5:$F$12,Calculs!$M35,1)="","",INDEX(Participants!$F$5:$F$12,Calculs!$M35,1))</f>
        <v/>
      </c>
      <c r="I17" s="34"/>
      <c r="J17" s="32"/>
    </row>
    <row r="18" customFormat="false" ht="15.65" hidden="false" customHeight="true" outlineLevel="0" collapsed="false">
      <c r="A18" s="24" t="s">
        <v>9</v>
      </c>
      <c r="B18" s="24" t="s">
        <v>10</v>
      </c>
      <c r="C18" s="25"/>
      <c r="D18" s="26" t="s">
        <v>11</v>
      </c>
      <c r="E18" s="26" t="s">
        <v>6</v>
      </c>
      <c r="F18" s="24" t="s">
        <v>12</v>
      </c>
      <c r="G18" s="27" t="s">
        <v>13</v>
      </c>
      <c r="H18" s="27" t="s">
        <v>6</v>
      </c>
      <c r="I18" s="25"/>
      <c r="J18" s="24" t="s">
        <v>14</v>
      </c>
    </row>
    <row r="19" customFormat="false" ht="15.65" hidden="false" customHeight="true" outlineLevel="0" collapsed="false">
      <c r="A19" s="28" t="n">
        <v>4</v>
      </c>
      <c r="B19" s="29" t="n">
        <v>1</v>
      </c>
      <c r="C19" s="28"/>
      <c r="D19" s="30" t="str">
        <f aca="false">INDEX(Participants!$G$5:$G$12,Calculs!$B37,1)</f>
        <v/>
      </c>
      <c r="E19" s="31" t="str">
        <f aca="false">IF(INDEX(Participants!$F$5:$F$12,Calculs!$L37,1)="","",INDEX(Participants!$F$5:$F$12,Calculs!$L37,1))</f>
        <v/>
      </c>
      <c r="F19" s="28"/>
      <c r="G19" s="30" t="str">
        <f aca="false">INDEX(Participants!$G$5:$G$12,Calculs!$C37,1)</f>
        <v/>
      </c>
      <c r="H19" s="31" t="str">
        <f aca="false">IF(INDEX(Participants!$F$5:$F$12,Calculs!$M37,1)="","",INDEX(Participants!$F$5:$F$12,Calculs!$M37,1))</f>
        <v/>
      </c>
      <c r="I19" s="28"/>
      <c r="J19" s="32"/>
    </row>
    <row r="20" customFormat="false" ht="15.65" hidden="false" customHeight="true" outlineLevel="0" collapsed="false">
      <c r="A20" s="33"/>
      <c r="B20" s="29" t="n">
        <v>2</v>
      </c>
      <c r="C20" s="33"/>
      <c r="D20" s="30" t="str">
        <f aca="false">INDEX(Participants!$G$5:$G$12,Calculs!$B38,1)</f>
        <v/>
      </c>
      <c r="E20" s="31" t="str">
        <f aca="false">IF(INDEX(Participants!$F$5:$F$12,Calculs!$L38,1)="","",INDEX(Participants!$F$5:$F$12,Calculs!$L38,1))</f>
        <v/>
      </c>
      <c r="F20" s="33"/>
      <c r="G20" s="30" t="str">
        <f aca="false">INDEX(Participants!$G$5:$G$12,Calculs!$C38,1)</f>
        <v/>
      </c>
      <c r="H20" s="31" t="str">
        <f aca="false">IF(INDEX(Participants!$F$5:$F$12,Calculs!$M38,1)="","",INDEX(Participants!$F$5:$F$12,Calculs!$M38,1))</f>
        <v/>
      </c>
      <c r="I20" s="33"/>
      <c r="J20" s="32"/>
    </row>
    <row r="21" customFormat="false" ht="15.65" hidden="false" customHeight="true" outlineLevel="0" collapsed="false">
      <c r="A21" s="33"/>
      <c r="B21" s="29" t="n">
        <v>3</v>
      </c>
      <c r="C21" s="33"/>
      <c r="D21" s="30" t="str">
        <f aca="false">INDEX(Participants!$G$5:$G$12,Calculs!$B39,1)</f>
        <v/>
      </c>
      <c r="E21" s="31" t="str">
        <f aca="false">IF(INDEX(Participants!$F$5:$F$12,Calculs!$L39,1)="","",INDEX(Participants!$F$5:$F$12,Calculs!$L39,1))</f>
        <v/>
      </c>
      <c r="F21" s="33"/>
      <c r="G21" s="30" t="str">
        <f aca="false">INDEX(Participants!$G$5:$G$12,Calculs!$C39,1)</f>
        <v/>
      </c>
      <c r="H21" s="31" t="str">
        <f aca="false">IF(INDEX(Participants!$F$5:$F$12,Calculs!$M39,1)="","",INDEX(Participants!$F$5:$F$12,Calculs!$M39,1))</f>
        <v/>
      </c>
      <c r="I21" s="33"/>
      <c r="J21" s="32"/>
    </row>
    <row r="22" customFormat="false" ht="15.65" hidden="false" customHeight="true" outlineLevel="0" collapsed="false">
      <c r="A22" s="34"/>
      <c r="B22" s="29" t="n">
        <v>4</v>
      </c>
      <c r="C22" s="34"/>
      <c r="D22" s="30" t="str">
        <f aca="false">INDEX(Participants!$G$5:$G$12,Calculs!$B40,1)</f>
        <v/>
      </c>
      <c r="E22" s="31" t="str">
        <f aca="false">IF(INDEX(Participants!$F$5:$F$12,Calculs!$L40,1)="","",INDEX(Participants!$F$5:$F$12,Calculs!$L40,1))</f>
        <v/>
      </c>
      <c r="F22" s="34"/>
      <c r="G22" s="30" t="str">
        <f aca="false">INDEX(Participants!$G$5:$G$12,Calculs!$C40,1)</f>
        <v/>
      </c>
      <c r="H22" s="31" t="str">
        <f aca="false">IF(INDEX(Participants!$F$5:$F$12,Calculs!$M40,1)="","",INDEX(Participants!$F$5:$F$12,Calculs!$M40,1))</f>
        <v/>
      </c>
      <c r="I22" s="34"/>
      <c r="J22" s="32"/>
    </row>
    <row r="23" customFormat="false" ht="15.65" hidden="false" customHeight="true" outlineLevel="0" collapsed="false">
      <c r="A23" s="24" t="s">
        <v>9</v>
      </c>
      <c r="B23" s="24" t="s">
        <v>10</v>
      </c>
      <c r="C23" s="25"/>
      <c r="D23" s="26" t="s">
        <v>11</v>
      </c>
      <c r="E23" s="26" t="s">
        <v>6</v>
      </c>
      <c r="F23" s="24" t="s">
        <v>12</v>
      </c>
      <c r="G23" s="27" t="s">
        <v>13</v>
      </c>
      <c r="H23" s="27" t="s">
        <v>6</v>
      </c>
      <c r="I23" s="25"/>
      <c r="J23" s="24" t="s">
        <v>14</v>
      </c>
    </row>
    <row r="24" customFormat="false" ht="15.65" hidden="false" customHeight="true" outlineLevel="0" collapsed="false">
      <c r="A24" s="28" t="n">
        <v>5</v>
      </c>
      <c r="B24" s="29" t="n">
        <v>1</v>
      </c>
      <c r="C24" s="28"/>
      <c r="D24" s="30" t="str">
        <f aca="false">INDEX(Participants!$G$5:$G$12,Calculs!$B42,1)</f>
        <v/>
      </c>
      <c r="E24" s="31" t="str">
        <f aca="false">IF(INDEX(Participants!$F$5:$F$12,Calculs!$L42,1)="","",INDEX(Participants!$F$5:$F$12,Calculs!$L42,1))</f>
        <v/>
      </c>
      <c r="F24" s="28"/>
      <c r="G24" s="30" t="str">
        <f aca="false">INDEX(Participants!$G$5:$G$12,Calculs!$C42,1)</f>
        <v/>
      </c>
      <c r="H24" s="31" t="str">
        <f aca="false">IF(INDEX(Participants!$F$5:$F$12,Calculs!$M42,1)="","",INDEX(Participants!$F$5:$F$12,Calculs!$M42,1))</f>
        <v/>
      </c>
      <c r="I24" s="28"/>
      <c r="J24" s="32"/>
    </row>
    <row r="25" customFormat="false" ht="15.65" hidden="false" customHeight="true" outlineLevel="0" collapsed="false">
      <c r="A25" s="33"/>
      <c r="B25" s="29" t="n">
        <v>2</v>
      </c>
      <c r="C25" s="33"/>
      <c r="D25" s="30" t="str">
        <f aca="false">INDEX(Participants!$G$5:$G$12,Calculs!$B43,1)</f>
        <v/>
      </c>
      <c r="E25" s="31" t="str">
        <f aca="false">IF(INDEX(Participants!$F$5:$F$12,Calculs!$L43,1)="","",INDEX(Participants!$F$5:$F$12,Calculs!$L43,1))</f>
        <v/>
      </c>
      <c r="F25" s="33"/>
      <c r="G25" s="30" t="str">
        <f aca="false">INDEX(Participants!$G$5:$G$12,Calculs!$C43,1)</f>
        <v/>
      </c>
      <c r="H25" s="31" t="str">
        <f aca="false">IF(INDEX(Participants!$F$5:$F$12,Calculs!$M43,1)="","",INDEX(Participants!$F$5:$F$12,Calculs!$M43,1))</f>
        <v/>
      </c>
      <c r="I25" s="33"/>
      <c r="J25" s="32"/>
    </row>
    <row r="26" customFormat="false" ht="15.65" hidden="false" customHeight="true" outlineLevel="0" collapsed="false">
      <c r="A26" s="33"/>
      <c r="B26" s="29" t="n">
        <v>3</v>
      </c>
      <c r="C26" s="33"/>
      <c r="D26" s="30" t="str">
        <f aca="false">INDEX(Participants!$G$5:$G$12,Calculs!$B44,1)</f>
        <v/>
      </c>
      <c r="E26" s="31" t="str">
        <f aca="false">IF(INDEX(Participants!$F$5:$F$12,Calculs!$L44,1)="","",INDEX(Participants!$F$5:$F$12,Calculs!$L44,1))</f>
        <v/>
      </c>
      <c r="F26" s="33"/>
      <c r="G26" s="30" t="str">
        <f aca="false">INDEX(Participants!$G$5:$G$12,Calculs!$C44,1)</f>
        <v/>
      </c>
      <c r="H26" s="31" t="str">
        <f aca="false">IF(INDEX(Participants!$F$5:$F$12,Calculs!$M44,1)="","",INDEX(Participants!$F$5:$F$12,Calculs!$M44,1))</f>
        <v/>
      </c>
      <c r="I26" s="33"/>
      <c r="J26" s="32"/>
    </row>
    <row r="27" customFormat="false" ht="15.65" hidden="false" customHeight="true" outlineLevel="0" collapsed="false">
      <c r="A27" s="34"/>
      <c r="B27" s="29" t="n">
        <v>4</v>
      </c>
      <c r="C27" s="34"/>
      <c r="D27" s="30" t="str">
        <f aca="false">INDEX(Participants!$G$5:$G$12,Calculs!$B45,1)</f>
        <v/>
      </c>
      <c r="E27" s="31" t="str">
        <f aca="false">IF(INDEX(Participants!$F$5:$F$12,Calculs!$L45,1)="","",INDEX(Participants!$F$5:$F$12,Calculs!$L45,1))</f>
        <v/>
      </c>
      <c r="F27" s="34"/>
      <c r="G27" s="30" t="str">
        <f aca="false">INDEX(Participants!$G$5:$G$12,Calculs!$C45,1)</f>
        <v/>
      </c>
      <c r="H27" s="31" t="str">
        <f aca="false">IF(INDEX(Participants!$F$5:$F$12,Calculs!$M45,1)="","",INDEX(Participants!$F$5:$F$12,Calculs!$M45,1))</f>
        <v/>
      </c>
      <c r="I27" s="34"/>
      <c r="J27" s="32"/>
    </row>
    <row r="28" customFormat="false" ht="15.65" hidden="false" customHeight="true" outlineLevel="0" collapsed="false">
      <c r="A28" s="24" t="s">
        <v>9</v>
      </c>
      <c r="B28" s="24" t="s">
        <v>10</v>
      </c>
      <c r="C28" s="25"/>
      <c r="D28" s="26" t="s">
        <v>11</v>
      </c>
      <c r="E28" s="26" t="s">
        <v>6</v>
      </c>
      <c r="F28" s="24" t="s">
        <v>12</v>
      </c>
      <c r="G28" s="27" t="s">
        <v>13</v>
      </c>
      <c r="H28" s="27" t="s">
        <v>6</v>
      </c>
      <c r="I28" s="25"/>
      <c r="J28" s="24" t="s">
        <v>14</v>
      </c>
    </row>
    <row r="29" customFormat="false" ht="15.65" hidden="false" customHeight="true" outlineLevel="0" collapsed="false">
      <c r="A29" s="28" t="n">
        <v>6</v>
      </c>
      <c r="B29" s="29" t="n">
        <v>1</v>
      </c>
      <c r="C29" s="28"/>
      <c r="D29" s="30" t="str">
        <f aca="false">INDEX(Participants!$G$5:$G$12,Calculs!$B47,1)</f>
        <v/>
      </c>
      <c r="E29" s="31" t="str">
        <f aca="false">IF(INDEX(Participants!$F$5:$F$12,Calculs!$L47,1)="","",INDEX(Participants!$F$5:$F$12,Calculs!$L47,1))</f>
        <v/>
      </c>
      <c r="F29" s="28"/>
      <c r="G29" s="30" t="str">
        <f aca="false">INDEX(Participants!$G$5:$G$12,Calculs!$C47,1)</f>
        <v/>
      </c>
      <c r="H29" s="31" t="str">
        <f aca="false">IF(INDEX(Participants!$F$5:$F$12,Calculs!$M47,1)="","",INDEX(Participants!$F$5:$F$12,Calculs!$M47,1))</f>
        <v/>
      </c>
      <c r="I29" s="28"/>
      <c r="J29" s="32"/>
    </row>
    <row r="30" customFormat="false" ht="15.65" hidden="false" customHeight="true" outlineLevel="0" collapsed="false">
      <c r="A30" s="33"/>
      <c r="B30" s="29" t="n">
        <v>2</v>
      </c>
      <c r="C30" s="33"/>
      <c r="D30" s="30" t="str">
        <f aca="false">INDEX(Participants!$G$5:$G$12,Calculs!$B48,1)</f>
        <v/>
      </c>
      <c r="E30" s="31" t="str">
        <f aca="false">IF(INDEX(Participants!$F$5:$F$12,Calculs!$L48,1)="","",INDEX(Participants!$F$5:$F$12,Calculs!$L48,1))</f>
        <v/>
      </c>
      <c r="F30" s="33"/>
      <c r="G30" s="30" t="str">
        <f aca="false">INDEX(Participants!$G$5:$G$12,Calculs!$C48,1)</f>
        <v/>
      </c>
      <c r="H30" s="31" t="str">
        <f aca="false">IF(INDEX(Participants!$F$5:$F$12,Calculs!$M48,1)="","",INDEX(Participants!$F$5:$F$12,Calculs!$M48,1))</f>
        <v/>
      </c>
      <c r="I30" s="33"/>
      <c r="J30" s="32"/>
    </row>
    <row r="31" customFormat="false" ht="15.65" hidden="false" customHeight="true" outlineLevel="0" collapsed="false">
      <c r="A31" s="33"/>
      <c r="B31" s="29" t="n">
        <v>3</v>
      </c>
      <c r="C31" s="33"/>
      <c r="D31" s="30" t="str">
        <f aca="false">INDEX(Participants!$G$5:$G$12,Calculs!$B49,1)</f>
        <v/>
      </c>
      <c r="E31" s="31" t="str">
        <f aca="false">IF(INDEX(Participants!$F$5:$F$12,Calculs!$L49,1)="","",INDEX(Participants!$F$5:$F$12,Calculs!$L49,1))</f>
        <v/>
      </c>
      <c r="F31" s="33"/>
      <c r="G31" s="30" t="str">
        <f aca="false">INDEX(Participants!$G$5:$G$12,Calculs!$C49,1)</f>
        <v/>
      </c>
      <c r="H31" s="31" t="str">
        <f aca="false">IF(INDEX(Participants!$F$5:$F$12,Calculs!$M49,1)="","",INDEX(Participants!$F$5:$F$12,Calculs!$M49,1))</f>
        <v/>
      </c>
      <c r="I31" s="33"/>
      <c r="J31" s="32"/>
    </row>
    <row r="32" customFormat="false" ht="15.65" hidden="false" customHeight="true" outlineLevel="0" collapsed="false">
      <c r="A32" s="34"/>
      <c r="B32" s="29" t="n">
        <v>4</v>
      </c>
      <c r="C32" s="34"/>
      <c r="D32" s="30" t="str">
        <f aca="false">INDEX(Participants!$G$5:$G$12,Calculs!$B50,1)</f>
        <v/>
      </c>
      <c r="E32" s="31" t="str">
        <f aca="false">IF(INDEX(Participants!$F$5:$F$12,Calculs!$L50,1)="","",INDEX(Participants!$F$5:$F$12,Calculs!$L50,1))</f>
        <v/>
      </c>
      <c r="F32" s="34"/>
      <c r="G32" s="30" t="str">
        <f aca="false">INDEX(Participants!$G$5:$G$12,Calculs!$C50,1)</f>
        <v/>
      </c>
      <c r="H32" s="31" t="str">
        <f aca="false">IF(INDEX(Participants!$F$5:$F$12,Calculs!$M50,1)="","",INDEX(Participants!$F$5:$F$12,Calculs!$M50,1))</f>
        <v/>
      </c>
      <c r="I32" s="34"/>
      <c r="J32" s="32"/>
    </row>
    <row r="33" customFormat="false" ht="15.65" hidden="false" customHeight="true" outlineLevel="0" collapsed="false">
      <c r="A33" s="24" t="s">
        <v>9</v>
      </c>
      <c r="B33" s="24" t="s">
        <v>10</v>
      </c>
      <c r="C33" s="25"/>
      <c r="D33" s="26" t="s">
        <v>11</v>
      </c>
      <c r="E33" s="26" t="s">
        <v>6</v>
      </c>
      <c r="F33" s="24" t="s">
        <v>12</v>
      </c>
      <c r="G33" s="27" t="s">
        <v>13</v>
      </c>
      <c r="H33" s="27" t="s">
        <v>6</v>
      </c>
      <c r="I33" s="25"/>
      <c r="J33" s="24" t="s">
        <v>14</v>
      </c>
    </row>
    <row r="34" customFormat="false" ht="15.65" hidden="false" customHeight="true" outlineLevel="0" collapsed="false">
      <c r="A34" s="28" t="n">
        <v>7</v>
      </c>
      <c r="B34" s="29" t="n">
        <v>1</v>
      </c>
      <c r="C34" s="28"/>
      <c r="D34" s="30" t="str">
        <f aca="false">INDEX(Participants!$G$5:$G$12,Calculs!$B52,1)</f>
        <v/>
      </c>
      <c r="E34" s="31" t="str">
        <f aca="false">IF(INDEX(Participants!$F$5:$F$12,Calculs!$L52,1)="","",INDEX(Participants!$F$5:$F$12,Calculs!$L52,1))</f>
        <v/>
      </c>
      <c r="F34" s="28"/>
      <c r="G34" s="30" t="str">
        <f aca="false">INDEX(Participants!$G$5:$G$12,Calculs!$C52,1)</f>
        <v/>
      </c>
      <c r="H34" s="31" t="str">
        <f aca="false">IF(INDEX(Participants!$F$5:$F$12,Calculs!$M52,1)="","",INDEX(Participants!$F$5:$F$12,Calculs!$M52,1))</f>
        <v/>
      </c>
      <c r="I34" s="28"/>
      <c r="J34" s="32"/>
    </row>
    <row r="35" customFormat="false" ht="15.65" hidden="false" customHeight="true" outlineLevel="0" collapsed="false">
      <c r="A35" s="33"/>
      <c r="B35" s="29" t="n">
        <v>2</v>
      </c>
      <c r="C35" s="33"/>
      <c r="D35" s="30" t="str">
        <f aca="false">INDEX(Participants!$G$5:$G$12,Calculs!$B53,1)</f>
        <v/>
      </c>
      <c r="E35" s="31" t="str">
        <f aca="false">IF(INDEX(Participants!$F$5:$F$12,Calculs!$L53,1)="","",INDEX(Participants!$F$5:$F$12,Calculs!$L53,1))</f>
        <v/>
      </c>
      <c r="F35" s="33"/>
      <c r="G35" s="30" t="str">
        <f aca="false">INDEX(Participants!$G$5:$G$12,Calculs!$C53,1)</f>
        <v/>
      </c>
      <c r="H35" s="31" t="str">
        <f aca="false">IF(INDEX(Participants!$F$5:$F$12,Calculs!$M53,1)="","",INDEX(Participants!$F$5:$F$12,Calculs!$M53,1))</f>
        <v/>
      </c>
      <c r="I35" s="33"/>
      <c r="J35" s="32"/>
    </row>
    <row r="36" customFormat="false" ht="15.65" hidden="false" customHeight="true" outlineLevel="0" collapsed="false">
      <c r="A36" s="33"/>
      <c r="B36" s="29" t="n">
        <v>3</v>
      </c>
      <c r="C36" s="33"/>
      <c r="D36" s="30" t="str">
        <f aca="false">INDEX(Participants!$G$5:$G$12,Calculs!$B54,1)</f>
        <v/>
      </c>
      <c r="E36" s="31" t="str">
        <f aca="false">IF(INDEX(Participants!$F$5:$F$12,Calculs!$L54,1)="","",INDEX(Participants!$F$5:$F$12,Calculs!$L54,1))</f>
        <v/>
      </c>
      <c r="F36" s="33"/>
      <c r="G36" s="30" t="str">
        <f aca="false">INDEX(Participants!$G$5:$G$12,Calculs!$C54,1)</f>
        <v/>
      </c>
      <c r="H36" s="31" t="str">
        <f aca="false">IF(INDEX(Participants!$F$5:$F$12,Calculs!$M54,1)="","",INDEX(Participants!$F$5:$F$12,Calculs!$M54,1))</f>
        <v/>
      </c>
      <c r="I36" s="33"/>
      <c r="J36" s="32"/>
    </row>
    <row r="37" customFormat="false" ht="15.65" hidden="false" customHeight="true" outlineLevel="0" collapsed="false">
      <c r="A37" s="34"/>
      <c r="B37" s="29" t="n">
        <v>4</v>
      </c>
      <c r="C37" s="34"/>
      <c r="D37" s="30" t="str">
        <f aca="false">INDEX(Participants!$G$5:$G$12,Calculs!$B55,1)</f>
        <v/>
      </c>
      <c r="E37" s="31" t="str">
        <f aca="false">IF(INDEX(Participants!$F$5:$F$12,Calculs!$L55,1)="","",INDEX(Participants!$F$5:$F$12,Calculs!$L55,1))</f>
        <v/>
      </c>
      <c r="F37" s="34"/>
      <c r="G37" s="30" t="str">
        <f aca="false">INDEX(Participants!$G$5:$G$12,Calculs!$C55,1)</f>
        <v/>
      </c>
      <c r="H37" s="31" t="str">
        <f aca="false">IF(INDEX(Participants!$F$5:$F$12,Calculs!$M55,1)="","",INDEX(Participants!$F$5:$F$12,Calculs!$M55,1))</f>
        <v/>
      </c>
      <c r="I37" s="34"/>
      <c r="J37" s="32"/>
    </row>
  </sheetData>
  <sheetProtection sheet="true" objects="true" scenarios="true" selectLockedCells="true"/>
  <mergeCells count="1">
    <mergeCell ref="A2:J2"/>
  </mergeCells>
  <dataValidations count="4">
    <dataValidation allowBlank="true" operator="equal" showDropDown="false" showErrorMessage="true" showInputMessage="false" sqref="J4 J9 J14 J19 J24 J29 J34" type="list">
      <formula1>"B,J"</formula1>
      <formula2>0</formula2>
    </dataValidation>
    <dataValidation allowBlank="true" operator="equal" showDropDown="false" showErrorMessage="true" showInputMessage="false" sqref="J5 J10 J15 J20 J25 J30 J35" type="list">
      <formula1>"B,J"</formula1>
      <formula2>0</formula2>
    </dataValidation>
    <dataValidation allowBlank="true" operator="equal" showDropDown="false" showErrorMessage="true" showInputMessage="false" sqref="J6 J11 J16 J21 J26 J31 J36" type="list">
      <formula1>"B,J"</formula1>
      <formula2>0</formula2>
    </dataValidation>
    <dataValidation allowBlank="true" operator="equal" showDropDown="false" showErrorMessage="true" showInputMessage="false" sqref="J7 J12 J17 J22 J27 J32 J37" type="list">
      <formula1>"B,J"</formula1>
      <formula2>0</formula2>
    </dataValidation>
  </dataValidations>
  <printOptions headings="false" gridLines="false" gridLinesSet="true" horizontalCentered="false" verticalCentered="false"/>
  <pageMargins left="0.5" right="0.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R12"/>
  <sheetViews>
    <sheetView showFormulas="false" showGridLines="false" showRowColHeaders="true" showZeros="true" rightToLeft="false" tabSelected="false" showOutlineSymbols="true" defaultGridColor="true" view="normal" topLeftCell="B2" colorId="64" zoomScale="100" zoomScaleNormal="100" zoomScalePageLayoutView="100" workbookViewId="0">
      <selection pane="topLeft" activeCell="B3" activeCellId="0" sqref="B3"/>
    </sheetView>
  </sheetViews>
  <sheetFormatPr defaultRowHeight="12.8" zeroHeight="false" outlineLevelRow="0" outlineLevelCol="0"/>
  <cols>
    <col collapsed="false" customWidth="true" hidden="false" outlineLevel="0" max="1" min="1" style="35" width="6.54"/>
    <col collapsed="false" customWidth="true" hidden="false" outlineLevel="0" max="2" min="2" style="35" width="30.63"/>
    <col collapsed="false" customWidth="true" hidden="false" outlineLevel="0" max="10" min="3" style="35" width="3.78"/>
    <col collapsed="false" customWidth="true" hidden="false" outlineLevel="0" max="11" min="11" style="35" width="5.43"/>
    <col collapsed="false" customWidth="true" hidden="false" outlineLevel="0" max="12" min="12" style="35" width="9.91"/>
    <col collapsed="false" customWidth="true" hidden="false" outlineLevel="0" max="13" min="13" style="35" width="8.97"/>
    <col collapsed="false" customWidth="true" hidden="false" outlineLevel="0" max="14" min="14" style="35" width="9.91"/>
    <col collapsed="false" customWidth="true" hidden="true" outlineLevel="0" max="18" min="15" style="35" width="16.33"/>
    <col collapsed="false" customWidth="true" hidden="false" outlineLevel="0" max="255" min="19" style="35" width="16.35"/>
    <col collapsed="false" customWidth="true" hidden="false" outlineLevel="0" max="1023" min="256" style="0" width="16.33"/>
    <col collapsed="false" customWidth="false" hidden="false" outlineLevel="0" max="1025" min="1024" style="0" width="11.52"/>
  </cols>
  <sheetData>
    <row r="1" customFormat="false" ht="101.85" hidden="false" customHeight="true" outlineLevel="0" collapsed="false"/>
    <row r="2" customFormat="false" ht="170.1" hidden="false" customHeight="true" outlineLevel="0" collapsed="false">
      <c r="B2" s="36" t="s">
        <v>15</v>
      </c>
      <c r="C2" s="37" t="str">
        <f aca="false">$B$3</f>
        <v/>
      </c>
      <c r="D2" s="38" t="str">
        <f aca="false">$B$4</f>
        <v/>
      </c>
      <c r="E2" s="38" t="str">
        <f aca="false">$B$5</f>
        <v/>
      </c>
      <c r="F2" s="38" t="str">
        <f aca="false">$B$6</f>
        <v/>
      </c>
      <c r="G2" s="38" t="str">
        <f aca="false">$B$7</f>
        <v/>
      </c>
      <c r="H2" s="38" t="str">
        <f aca="false">$B$8</f>
        <v/>
      </c>
      <c r="I2" s="38" t="str">
        <f aca="false">$B$9</f>
        <v/>
      </c>
      <c r="J2" s="39" t="str">
        <f aca="false">$B$10</f>
        <v/>
      </c>
      <c r="K2" s="40" t="s">
        <v>16</v>
      </c>
      <c r="L2" s="41" t="s">
        <v>17</v>
      </c>
      <c r="M2" s="42" t="s">
        <v>18</v>
      </c>
      <c r="N2" s="43" t="s">
        <v>19</v>
      </c>
      <c r="O2" s="44"/>
      <c r="P2" s="45"/>
      <c r="Q2" s="45"/>
      <c r="R2" s="46" t="s">
        <v>20</v>
      </c>
    </row>
    <row r="3" customFormat="false" ht="20" hidden="false" customHeight="true" outlineLevel="0" collapsed="false">
      <c r="B3" s="47" t="str">
        <f aca="false">Participants!$G5</f>
        <v/>
      </c>
      <c r="C3" s="48"/>
      <c r="D3" s="49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E3" s="49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F3" s="50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G3" s="50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H3" s="49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I3" s="50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J3" s="51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K3" s="52"/>
      <c r="L3" s="53" t="str">
        <f aca="false">IF(AND($C3="",$D3="",$E3="",$F3="",$G3="",$H3="",$I3="",$J3=""),"",SUM($C3:$K3))</f>
        <v/>
      </c>
      <c r="M3" s="50" t="str">
        <f aca="false">IF($L3="","",ROUND(100*SUM($C3:$K3)/COUNT($C3:$J3),1))</f>
        <v/>
      </c>
      <c r="N3" s="54" t="str">
        <f aca="false">IF($P$12=0,"",IF($L3="","",INDEX($Q$3:$Q$10,MATCH($M3,$P$3:$P$10,-1),1)))</f>
        <v/>
      </c>
      <c r="O3" s="55" t="n">
        <f aca="false">COUNTIF(Calculs!$N$22:$N$62,CONCATENATE("=",Calculs!$A3))</f>
        <v>0</v>
      </c>
      <c r="P3" s="56" t="e">
        <f aca="false">LARGE($M$3:$M$10,$Q3)</f>
        <v>#VALUE!</v>
      </c>
      <c r="Q3" s="57" t="n">
        <v>1</v>
      </c>
      <c r="R3" s="58" t="str">
        <f aca="false">IF(Calculs!$N$66=Calculs!$O$67,INDEX($B$3:$B$10,MATCH($Q3,$N$3:$N$10,0),1),"")</f>
        <v/>
      </c>
    </row>
    <row r="4" customFormat="false" ht="19.25" hidden="false" customHeight="true" outlineLevel="0" collapsed="false">
      <c r="B4" s="59" t="str">
        <f aca="false">Participants!$G6</f>
        <v/>
      </c>
      <c r="C4" s="60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D4" s="61"/>
      <c r="E4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F4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G4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H4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I4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J4" s="63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K4" s="64"/>
      <c r="L4" s="65" t="str">
        <f aca="false">IF(AND($C4="",$D4="",$E4="",$F4="",$G4="",$H4="",$I4="",$J4=""),"",SUM($C4:$K4))</f>
        <v/>
      </c>
      <c r="M4" s="62" t="str">
        <f aca="false">IF($L4="","",ROUND(100*SUM($C4:$K4)/COUNT($C4:$J4),1))</f>
        <v/>
      </c>
      <c r="N4" s="66" t="str">
        <f aca="false">IF($P$12=0,"",IF($L4="","",INDEX($Q$3:$Q$10,MATCH($M4,$P$3:$P$10,-1),1)))</f>
        <v/>
      </c>
      <c r="O4" s="55" t="n">
        <f aca="false">COUNTIF(Calculs!$N$22:$N$62,CONCATENATE("=",Calculs!$A4))</f>
        <v>0</v>
      </c>
      <c r="P4" s="56" t="e">
        <f aca="false">LARGE($M$3:$M$10,$Q4)</f>
        <v>#VALUE!</v>
      </c>
      <c r="Q4" s="57" t="n">
        <v>2</v>
      </c>
      <c r="R4" s="67" t="str">
        <f aca="false">IF(Calculs!$N$66=Calculs!$O$67,INDEX($B$3:$B$10,MATCH($Q4,$N$3:$N$10,0),1),"")</f>
        <v/>
      </c>
    </row>
    <row r="5" customFormat="false" ht="19.1" hidden="false" customHeight="true" outlineLevel="0" collapsed="false">
      <c r="B5" s="59" t="str">
        <f aca="false">Participants!$G7</f>
        <v/>
      </c>
      <c r="C5" s="60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D5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E5" s="61"/>
      <c r="F5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G5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H5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I5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J5" s="63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K5" s="64"/>
      <c r="L5" s="65" t="str">
        <f aca="false">IF(AND($C5="",$D5="",$E5="",$F5="",$G5="",$H5="",$I5="",$J5=""),"",SUM($C5:$K5))</f>
        <v/>
      </c>
      <c r="M5" s="62" t="str">
        <f aca="false">IF($L5="","",ROUND(100*SUM($C5:$K5)/COUNT($C5:$J5),1))</f>
        <v/>
      </c>
      <c r="N5" s="66" t="str">
        <f aca="false">IF($P$12=0,"",IF($L5="","",INDEX($Q$3:$Q$10,MATCH($M5,$P$3:$P$10,-1),1)))</f>
        <v/>
      </c>
      <c r="O5" s="55" t="n">
        <f aca="false">COUNTIF(Calculs!$N$22:$N$62,CONCATENATE("=",Calculs!$A5))</f>
        <v>0</v>
      </c>
      <c r="P5" s="56" t="e">
        <f aca="false">LARGE($M$3:$M$10,$Q5)</f>
        <v>#VALUE!</v>
      </c>
      <c r="Q5" s="57" t="n">
        <v>3</v>
      </c>
      <c r="R5" s="58" t="str">
        <f aca="false">IF(Calculs!$N$66=Calculs!$O$67,INDEX($B$3:$B$10,MATCH($Q5,$N$3:$N$10,0),1),"")</f>
        <v/>
      </c>
    </row>
    <row r="6" customFormat="false" ht="19.1" hidden="false" customHeight="true" outlineLevel="0" collapsed="false">
      <c r="B6" s="59" t="str">
        <f aca="false">Participants!$G8</f>
        <v/>
      </c>
      <c r="C6" s="65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D6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E6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F6" s="61"/>
      <c r="G6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H6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I6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J6" s="63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K6" s="64"/>
      <c r="L6" s="65" t="str">
        <f aca="false">IF(AND($C6="",$D6="",$E6="",$F6="",$G6="",$H6="",$I6="",$J6=""),"",SUM($C6:$K6))</f>
        <v/>
      </c>
      <c r="M6" s="62" t="str">
        <f aca="false">IF($L6="","",ROUND(100*SUM($C6:$K6)/COUNT($C6:$J6),1))</f>
        <v/>
      </c>
      <c r="N6" s="66" t="str">
        <f aca="false">IF($P$12=0,"",IF($L6="","",INDEX($Q$3:$Q$10,MATCH($M6,$P$3:$P$10,-1),1)))</f>
        <v/>
      </c>
      <c r="O6" s="55" t="n">
        <f aca="false">COUNTIF(Calculs!$N$22:$N$62,CONCATENATE("=",Calculs!$A6))</f>
        <v>0</v>
      </c>
      <c r="P6" s="56" t="e">
        <f aca="false">LARGE($M$3:$M$10,$Q6)</f>
        <v>#VALUE!</v>
      </c>
      <c r="Q6" s="57" t="n">
        <v>4</v>
      </c>
      <c r="R6" s="67" t="str">
        <f aca="false">IF(Calculs!$N$66=Calculs!$O$67,INDEX($B$3:$B$10,MATCH($Q6,$N$3:$N$10,0),1),"")</f>
        <v/>
      </c>
    </row>
    <row r="7" customFormat="false" ht="19.1" hidden="false" customHeight="true" outlineLevel="0" collapsed="false">
      <c r="B7" s="59" t="str">
        <f aca="false">Participants!$G9</f>
        <v/>
      </c>
      <c r="C7" s="65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D7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E7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F7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G7" s="61"/>
      <c r="H7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I7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J7" s="63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K7" s="64"/>
      <c r="L7" s="65" t="str">
        <f aca="false">IF(AND($C7="",$D7="",$E7="",$F7="",$G7="",$H7="",$I7="",$J7=""),"",SUM($C7:$K7))</f>
        <v/>
      </c>
      <c r="M7" s="62" t="str">
        <f aca="false">IF($L7="","",ROUND(100*SUM($C7:$K7)/COUNT($C7:$J7),1))</f>
        <v/>
      </c>
      <c r="N7" s="66" t="str">
        <f aca="false">IF($P$12=0,"",IF($L7="","",INDEX($Q$3:$Q$10,MATCH($M7,$P$3:$P$10,-1),1)))</f>
        <v/>
      </c>
      <c r="O7" s="55" t="n">
        <f aca="false">COUNTIF(Calculs!$N$22:$N$62,CONCATENATE("=",Calculs!$A7))</f>
        <v>0</v>
      </c>
      <c r="P7" s="56" t="e">
        <f aca="false">LARGE($M$3:$M$10,$Q7)</f>
        <v>#VALUE!</v>
      </c>
      <c r="Q7" s="57" t="n">
        <v>5</v>
      </c>
      <c r="R7" s="67" t="str">
        <f aca="false">IF(Calculs!$N$66=Calculs!$O$67,INDEX($B$3:$B$10,MATCH($Q7,$N$3:$N$10,0),1),"")</f>
        <v/>
      </c>
    </row>
    <row r="8" customFormat="false" ht="19.1" hidden="false" customHeight="true" outlineLevel="0" collapsed="false">
      <c r="B8" s="59" t="str">
        <f aca="false">Participants!$G10</f>
        <v/>
      </c>
      <c r="C8" s="65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D8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E8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F8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G8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H8" s="61"/>
      <c r="I8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J8" s="63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K8" s="64"/>
      <c r="L8" s="65" t="str">
        <f aca="false">IF(AND($C8="",$D8="",$E8="",$F8="",$G8="",$H8="",$I8="",$J8=""),"",SUM($C8:$K8))</f>
        <v/>
      </c>
      <c r="M8" s="62" t="str">
        <f aca="false">IF($L8="","",ROUND(100*SUM($C8:$K8)/COUNT($C8:$J8),1))</f>
        <v/>
      </c>
      <c r="N8" s="66" t="str">
        <f aca="false">IF($P$12=0,"",IF($L8="","",INDEX($Q$3:$Q$10,MATCH($M8,$P$3:$P$10,-1),1)))</f>
        <v/>
      </c>
      <c r="O8" s="55" t="n">
        <f aca="false">COUNTIF(Calculs!$N$22:$N$62,CONCATENATE("=",Calculs!$A8))</f>
        <v>0</v>
      </c>
      <c r="P8" s="56" t="e">
        <f aca="false">LARGE($M$3:$M$10,$Q8)</f>
        <v>#VALUE!</v>
      </c>
      <c r="Q8" s="57" t="n">
        <v>6</v>
      </c>
      <c r="R8" s="67" t="str">
        <f aca="false">IF(Calculs!$N$66=Calculs!$O$67,INDEX($B$3:$B$10,MATCH($Q8,$N$3:$N$10,0),1),"")</f>
        <v/>
      </c>
    </row>
    <row r="9" customFormat="false" ht="19.1" hidden="false" customHeight="true" outlineLevel="0" collapsed="false">
      <c r="B9" s="59" t="str">
        <f aca="false">Participants!$G11</f>
        <v/>
      </c>
      <c r="C9" s="65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D9" s="62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E9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F9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G9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H9" s="62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I9" s="61"/>
      <c r="J9" s="63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K9" s="64"/>
      <c r="L9" s="65" t="str">
        <f aca="false">IF(AND($C9="",$D9="",$E9="",$F9="",$G9="",$H9="",$I9="",$J9=""),"",SUM($C9:$K9))</f>
        <v/>
      </c>
      <c r="M9" s="62" t="str">
        <f aca="false">IF($L9="","",ROUND(100*SUM($C9:$K9)/COUNT($C9:$J9),1))</f>
        <v/>
      </c>
      <c r="N9" s="66" t="str">
        <f aca="false">IF($P$12=0,"",IF($L9="","",INDEX($Q$3:$Q$10,MATCH($M9,$P$3:$P$10,-1),1)))</f>
        <v/>
      </c>
      <c r="O9" s="55" t="n">
        <f aca="false">COUNTIF(Calculs!$N$22:$N$62,CONCATENATE("=",Calculs!$A9))</f>
        <v>0</v>
      </c>
      <c r="P9" s="56" t="e">
        <f aca="false">LARGE($M$3:$M$10,$Q9)</f>
        <v>#VALUE!</v>
      </c>
      <c r="Q9" s="57" t="n">
        <v>7</v>
      </c>
      <c r="R9" s="67" t="str">
        <f aca="false">IF(Calculs!$N$66=Calculs!$O$67,INDEX($B$3:$B$10,MATCH($Q9,$N$3:$N$10,0),1),"")</f>
        <v/>
      </c>
    </row>
    <row r="10" customFormat="false" ht="19.85" hidden="false" customHeight="true" outlineLevel="0" collapsed="false">
      <c r="B10" s="68" t="str">
        <f aca="false">Participants!$G12</f>
        <v/>
      </c>
      <c r="C10" s="69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D10" s="70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E10" s="70" t="str">
        <f aca="false">IF(INDEX(Calculs!$N$22:$N$62,MATCH(CONCATENATE(CHOOSE(ROW()-1,"A","B","C","D","E","F","G","H","I"),COLUMN()," ",CHOOSE(COLUMN()-1,"A","B","C","D","E","F","G","H","I"),ROW()),Calculs!$R$22:$R$62,0),1)="","",IF(INDEX(Calculs!$N$22:$N$62,MATCH(CONCATENATE(CHOOSE(ROW()-1,"A","B","C","D","E","F","G","H","I"),COLUMN()," ",CHOOSE(COLUMN()-1,"A","B","C","D","E","F","G","H","I"),ROW()),Calculs!$R$22:$R$62,0),1)=(ROW()-2),1,0))</f>
        <v/>
      </c>
      <c r="F10" s="70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G10" s="70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H10" s="70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I10" s="70" t="str">
        <f aca="false">IF(INDEX(Calculs!$N$22:$N$62,MATCH(CONCATENATE(CHOOSE(COLUMN()-1,"A","B","C","D","E","F","G","H","I"),ROW()," ",CHOOSE(ROW()-1,"A","B","C","D","E","F","G","H","I"),COLUMN()),Calculs!$R$22:$R$62,0),1)="","",IF(INDEX(Calculs!$N$22:$N$62,MATCH(CONCATENATE(CHOOSE(COLUMN()-1,"A","B","C","D","E","F","G","H","I"),ROW()," ",CHOOSE(ROW()-1,"A","B","C","D","E","F","G","H","I"),COLUMN()),Calculs!$R$22:$R$62,0),1)=(ROW()-2),1,0))</f>
        <v/>
      </c>
      <c r="J10" s="71"/>
      <c r="K10" s="72"/>
      <c r="L10" s="69" t="str">
        <f aca="false">IF(AND($C10="",$D10="",$E10="",$F10="",$G10="",$H10="",$I10="",$J10=""),"",SUM($C10:$K10))</f>
        <v/>
      </c>
      <c r="M10" s="70" t="str">
        <f aca="false">IF($L10="","",ROUND(100*SUM($C10:$K10)/COUNT($C10:$J10),1))</f>
        <v/>
      </c>
      <c r="N10" s="73" t="str">
        <f aca="false">IF($P$12=0,"",IF($L10="","",INDEX($Q$3:$Q$10,MATCH($M10,$P$3:$P$10,-1),1)))</f>
        <v/>
      </c>
      <c r="O10" s="55" t="n">
        <f aca="false">COUNTIF(Calculs!$N$22:$N$62,CONCATENATE("=",Calculs!$A10))</f>
        <v>0</v>
      </c>
      <c r="P10" s="56" t="e">
        <f aca="false">LARGE($M$3:$M$10,$Q10)</f>
        <v>#VALUE!</v>
      </c>
      <c r="Q10" s="57" t="n">
        <v>8</v>
      </c>
      <c r="R10" s="67" t="str">
        <f aca="false">IF(Calculs!$N$66=Calculs!$O$67,INDEX($B$3:$B$10,MATCH($Q10,$N$3:$N$10,0),1),"")</f>
        <v/>
      </c>
    </row>
    <row r="11" customFormat="false" ht="19.4" hidden="false" customHeight="true" outlineLevel="0" collapsed="false">
      <c r="B11" s="74" t="str">
        <f aca="false">CONCATENATE("Résultats ",IF(Calculs!$N$66=Calculs!$O$67,"définitifs ","temporaires "),"après ",Calculs!$N$66,IF(Calculs!$N$66&gt;1," matchs "," match "),"/",Calculs!$O$67)</f>
        <v>Résultats temporaires après 0 match /28</v>
      </c>
      <c r="C11" s="74"/>
      <c r="D11" s="74"/>
      <c r="E11" s="74"/>
      <c r="F11" s="74"/>
      <c r="G11" s="74"/>
      <c r="H11" s="74"/>
      <c r="I11" s="74"/>
      <c r="J11" s="74"/>
      <c r="K11" s="74"/>
      <c r="L11" s="75"/>
      <c r="M11" s="75"/>
      <c r="N11" s="75"/>
      <c r="O11" s="76"/>
      <c r="P11" s="76"/>
      <c r="Q11" s="76"/>
      <c r="R11" s="77"/>
    </row>
    <row r="12" customFormat="false" ht="19.45" hidden="false" customHeight="true" outlineLevel="0" collapsed="false"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6"/>
      <c r="P12" s="57" t="n">
        <f aca="false">COUNT($P$3:$P$10)</f>
        <v>0</v>
      </c>
      <c r="Q12" s="76"/>
      <c r="R12" s="77"/>
    </row>
  </sheetData>
  <sheetProtection sheet="true" objects="true" scenarios="true" selectLockedCells="true"/>
  <mergeCells count="1">
    <mergeCell ref="B11:K11"/>
  </mergeCells>
  <printOptions headings="false" gridLines="false" gridLinesSet="true" horizontalCentered="false" verticalCentered="false"/>
  <pageMargins left="1" right="1" top="1" bottom="1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B16" activeCellId="0" sqref="B16"/>
    </sheetView>
  </sheetViews>
  <sheetFormatPr defaultRowHeight="18" zeroHeight="false" outlineLevelRow="0" outlineLevelCol="0"/>
  <cols>
    <col collapsed="false" customWidth="true" hidden="false" outlineLevel="0" max="1" min="1" style="35" width="16.64"/>
    <col collapsed="false" customWidth="true" hidden="false" outlineLevel="0" max="2" min="2" style="35" width="6.84"/>
    <col collapsed="false" customWidth="true" hidden="false" outlineLevel="0" max="3" min="3" style="35" width="1.51"/>
    <col collapsed="false" customWidth="true" hidden="false" outlineLevel="0" max="4" min="4" style="35" width="32.01"/>
    <col collapsed="false" customWidth="true" hidden="false" outlineLevel="0" max="5" min="5" style="35" width="1.51"/>
    <col collapsed="false" customWidth="true" hidden="false" outlineLevel="0" max="6" min="6" style="35" width="7.8"/>
    <col collapsed="false" customWidth="true" hidden="false" outlineLevel="0" max="256" min="7" style="35" width="16.35"/>
    <col collapsed="false" customWidth="true" hidden="false" outlineLevel="0" max="1025" min="257" style="0" width="16.33"/>
  </cols>
  <sheetData>
    <row r="1" customFormat="false" ht="245.35" hidden="false" customHeight="true" outlineLevel="0" collapsed="false"/>
    <row r="2" customFormat="false" ht="27.6" hidden="false" customHeight="true" outlineLevel="0" collapsed="false">
      <c r="B2" s="23" t="s">
        <v>20</v>
      </c>
      <c r="C2" s="23"/>
      <c r="D2" s="23"/>
      <c r="E2" s="23"/>
      <c r="F2" s="23"/>
    </row>
    <row r="3" customFormat="false" ht="20.6" hidden="false" customHeight="true" outlineLevel="0" collapsed="false">
      <c r="B3" s="80" t="s">
        <v>21</v>
      </c>
      <c r="C3" s="81"/>
      <c r="D3" s="80" t="s">
        <v>5</v>
      </c>
      <c r="E3" s="81"/>
      <c r="F3" s="80" t="s">
        <v>22</v>
      </c>
    </row>
    <row r="4" customFormat="false" ht="20.6" hidden="false" customHeight="true" outlineLevel="0" collapsed="false">
      <c r="B4" s="82" t="n">
        <v>1</v>
      </c>
      <c r="C4" s="83"/>
      <c r="D4" s="84" t="str">
        <f aca="false">IF(ISERROR(Résultats!$R3),"",IF(Résultats!$R3="","",Résultats!$R3))</f>
        <v/>
      </c>
      <c r="E4" s="83"/>
      <c r="F4" s="62" t="str">
        <f aca="false">IF($D4="","",INDEX(Résultats!$L$3:$L$10,MATCH(Résultats!$Q3,Résultats!$N$3:$N$10,0),1))</f>
        <v/>
      </c>
    </row>
    <row r="5" customFormat="false" ht="20.6" hidden="false" customHeight="true" outlineLevel="0" collapsed="false">
      <c r="B5" s="82" t="n">
        <v>2</v>
      </c>
      <c r="C5" s="85"/>
      <c r="D5" s="84" t="str">
        <f aca="false">IF(ISERROR(Résultats!$R4),"",IF(Résultats!$R4="","",Résultats!$R4))</f>
        <v/>
      </c>
      <c r="E5" s="85"/>
      <c r="F5" s="62" t="str">
        <f aca="false">IF($D5="","",INDEX(Résultats!$L$3:$L$10,MATCH(Résultats!$Q4,Résultats!$N$3:$N$10,0),1))</f>
        <v/>
      </c>
    </row>
    <row r="6" customFormat="false" ht="20.6" hidden="false" customHeight="true" outlineLevel="0" collapsed="false">
      <c r="B6" s="82" t="n">
        <v>3</v>
      </c>
      <c r="C6" s="85"/>
      <c r="D6" s="84" t="str">
        <f aca="false">IF(ISERROR(Résultats!$R5),"",IF(Résultats!$R5="","",Résultats!$R5))</f>
        <v/>
      </c>
      <c r="E6" s="85"/>
      <c r="F6" s="62" t="str">
        <f aca="false">IF($D6="","",INDEX(Résultats!$L$3:$L$10,MATCH(Résultats!$Q5,Résultats!$N$3:$N$10,0),1))</f>
        <v/>
      </c>
    </row>
    <row r="7" customFormat="false" ht="20.6" hidden="false" customHeight="true" outlineLevel="0" collapsed="false">
      <c r="B7" s="82" t="n">
        <v>4</v>
      </c>
      <c r="C7" s="85"/>
      <c r="D7" s="84" t="str">
        <f aca="false">IF(ISERROR(Résultats!$R6),"",IF(Résultats!$R6="","",Résultats!$R6))</f>
        <v/>
      </c>
      <c r="E7" s="85"/>
      <c r="F7" s="62" t="str">
        <f aca="false">IF($D7="","",INDEX(Résultats!$L$3:$L$10,MATCH(Résultats!$Q6,Résultats!$N$3:$N$10,0),1))</f>
        <v/>
      </c>
    </row>
    <row r="8" customFormat="false" ht="20.6" hidden="false" customHeight="true" outlineLevel="0" collapsed="false">
      <c r="B8" s="82" t="n">
        <v>5</v>
      </c>
      <c r="C8" s="85"/>
      <c r="D8" s="84" t="str">
        <f aca="false">IF(ISERROR(Résultats!$R7),"",IF(Résultats!$R7="","",Résultats!$R7))</f>
        <v/>
      </c>
      <c r="E8" s="85"/>
      <c r="F8" s="62" t="str">
        <f aca="false">IF($D8="","",INDEX(Résultats!$L$3:$L$10,MATCH(Résultats!$Q7,Résultats!$N$3:$N$10,0),1))</f>
        <v/>
      </c>
    </row>
    <row r="9" customFormat="false" ht="20.6" hidden="false" customHeight="true" outlineLevel="0" collapsed="false">
      <c r="B9" s="82" t="n">
        <v>6</v>
      </c>
      <c r="C9" s="85"/>
      <c r="D9" s="84" t="str">
        <f aca="false">IF(ISERROR(Résultats!$R8),"",IF(Résultats!$R8="","",Résultats!$R8))</f>
        <v/>
      </c>
      <c r="E9" s="85"/>
      <c r="F9" s="62" t="str">
        <f aca="false">IF($D9="","",INDEX(Résultats!$L$3:$L$10,MATCH(Résultats!$Q8,Résultats!$N$3:$N$10,0),1))</f>
        <v/>
      </c>
    </row>
    <row r="10" customFormat="false" ht="20.6" hidden="false" customHeight="true" outlineLevel="0" collapsed="false">
      <c r="B10" s="82" t="n">
        <v>7</v>
      </c>
      <c r="C10" s="85"/>
      <c r="D10" s="84" t="str">
        <f aca="false">IF(ISERROR(Résultats!$R9),"",IF(Résultats!$R9="","",Résultats!$R9))</f>
        <v/>
      </c>
      <c r="E10" s="85"/>
      <c r="F10" s="62" t="str">
        <f aca="false">IF($D10="","",INDEX(Résultats!$L$3:$L$10,MATCH(Résultats!$Q9,Résultats!$N$3:$N$10,0),1))</f>
        <v/>
      </c>
    </row>
    <row r="11" customFormat="false" ht="20.6" hidden="false" customHeight="true" outlineLevel="0" collapsed="false">
      <c r="B11" s="82" t="n">
        <v>8</v>
      </c>
      <c r="C11" s="86"/>
      <c r="D11" s="84" t="str">
        <f aca="false">IF(ISERROR(Résultats!$R10),"",IF(Résultats!$R10="","",Résultats!$R10))</f>
        <v/>
      </c>
      <c r="E11" s="86"/>
      <c r="F11" s="62" t="str">
        <f aca="false">IF($D11="","",INDEX(Résultats!$L$3:$L$10,MATCH(Résultats!$Q10,Résultats!$N$3:$N$10,0),1))</f>
        <v/>
      </c>
    </row>
    <row r="16" customFormat="false" ht="12.8" hidden="false" customHeight="false" outlineLevel="0" collapsed="false">
      <c r="A16" s="87" t="s">
        <v>23</v>
      </c>
      <c r="B16" s="88"/>
      <c r="E16" s="89" t="s">
        <v>24</v>
      </c>
    </row>
  </sheetData>
  <sheetProtection sheet="true" objects="true" scenarios="true" selectLockedCells="true"/>
  <mergeCells count="1">
    <mergeCell ref="B2:F2"/>
  </mergeCells>
  <printOptions headings="false" gridLines="false" gridLinesSet="true" horizontalCentered="false" verticalCentered="false"/>
  <pageMargins left="0.5" right="0.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U8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9.45" zeroHeight="false" outlineLevelRow="0" outlineLevelCol="0"/>
  <cols>
    <col collapsed="false" customWidth="true" hidden="false" outlineLevel="0" max="21" min="1" style="90" width="5.68"/>
    <col collapsed="false" customWidth="true" hidden="false" outlineLevel="0" max="256" min="22" style="90" width="16.35"/>
    <col collapsed="false" customWidth="true" hidden="false" outlineLevel="0" max="1025" min="257" style="91" width="16.33"/>
  </cols>
  <sheetData>
    <row r="1" customFormat="false" ht="14.65" hidden="false" customHeight="true" outlineLevel="0" collapsed="false">
      <c r="A1" s="92" t="s">
        <v>25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customFormat="false" ht="14.65" hidden="false" customHeight="true" outlineLevel="0" collapsed="false">
      <c r="A2" s="94" t="s">
        <v>26</v>
      </c>
      <c r="B2" s="95" t="n">
        <v>1</v>
      </c>
      <c r="C2" s="95" t="n">
        <v>2</v>
      </c>
      <c r="D2" s="95" t="n">
        <v>3</v>
      </c>
      <c r="E2" s="95" t="n">
        <v>4</v>
      </c>
      <c r="F2" s="95" t="n">
        <v>5</v>
      </c>
      <c r="G2" s="95" t="n">
        <v>6</v>
      </c>
      <c r="H2" s="95" t="n">
        <v>7</v>
      </c>
      <c r="I2" s="95" t="n">
        <v>8</v>
      </c>
      <c r="J2" s="96"/>
      <c r="K2" s="96"/>
      <c r="L2" s="96"/>
      <c r="M2" s="96"/>
      <c r="N2" s="97"/>
      <c r="O2" s="98" t="s">
        <v>27</v>
      </c>
      <c r="P2" s="98" t="s">
        <v>28</v>
      </c>
      <c r="Q2" s="98" t="s">
        <v>29</v>
      </c>
      <c r="R2" s="98" t="s">
        <v>30</v>
      </c>
      <c r="S2" s="97"/>
      <c r="T2" s="97"/>
      <c r="U2" s="97"/>
    </row>
    <row r="3" customFormat="false" ht="14.65" hidden="false" customHeight="true" outlineLevel="0" collapsed="false">
      <c r="A3" s="99" t="n">
        <v>1</v>
      </c>
      <c r="B3" s="100"/>
      <c r="C3" s="101" t="n">
        <f aca="false">INDEX($O$22:$O$62,MATCH(CONCATENATE("*",CHOOSE(COLUMN(),"A","B","C","D","E","F","G","H","I"),ROW(),"*"),$R$22:$R$62,0),1)</f>
        <v>4</v>
      </c>
      <c r="D3" s="101" t="n">
        <f aca="false">INDEX($O$22:$O$62,MATCH(CONCATENATE("*",CHOOSE(COLUMN(),"A","B","C","D","E","F","G","H","I"),ROW(),"*"),$R$22:$R$62,0),1)</f>
        <v>2</v>
      </c>
      <c r="E3" s="101" t="n">
        <f aca="false">INDEX($O$22:$O$62,MATCH(CONCATENATE("*",CHOOSE(COLUMN(),"A","B","C","D","E","F","G","H","I"),ROW(),"*"),$R$22:$R$62,0),1)</f>
        <v>4</v>
      </c>
      <c r="F3" s="101" t="n">
        <f aca="false">INDEX($O$22:$O$62,MATCH(CONCATENATE("*",CHOOSE(COLUMN(),"A","B","C","D","E","F","G","H","I"),ROW(),"*"),$R$22:$R$62,0),1)</f>
        <v>1</v>
      </c>
      <c r="G3" s="102" t="n">
        <f aca="false">INDEX($O$22:$O$62,MATCH(CONCATENATE("*",CHOOSE(COLUMN(),"A","B","C","D","E","F","G","H","I","J","K","L","M"),ROW(),"*"),$R$22:$R$62,0),1)</f>
        <v>3</v>
      </c>
      <c r="H3" s="102" t="n">
        <f aca="false">INDEX($O$22:$O$62,MATCH(CONCATENATE("*",CHOOSE(COLUMN(),"A","B","C","D","E","F","G","H","I","J","K","L","M"),ROW(),"*"),$R$22:$R$62,0),1)</f>
        <v>4</v>
      </c>
      <c r="I3" s="102" t="n">
        <f aca="false">INDEX($O$22:$O$62,MATCH(CONCATENATE("*",CHOOSE(COLUMN(),"A","B","C","D","E","F","G","H","I","J","K","L","M"),ROW(),"*"),$R$22:$R$62,0),1)</f>
        <v>1</v>
      </c>
      <c r="J3" s="103"/>
      <c r="K3" s="103"/>
      <c r="L3" s="103"/>
      <c r="M3" s="103"/>
      <c r="N3" s="99" t="n">
        <v>1</v>
      </c>
      <c r="O3" s="93" t="n">
        <f aca="false">COUNTIF($B3:$M3,"=1")</f>
        <v>2</v>
      </c>
      <c r="P3" s="93" t="n">
        <f aca="false">COUNTIF($B3:$M3,"=2")</f>
        <v>1</v>
      </c>
      <c r="Q3" s="93" t="n">
        <f aca="false">COUNTIF($B3:$M3,"=3")</f>
        <v>1</v>
      </c>
      <c r="R3" s="93" t="n">
        <f aca="false">COUNTIF($B3:$M3,"=4")</f>
        <v>3</v>
      </c>
      <c r="S3" s="104" t="n">
        <f aca="false">SUM(O3:R3)</f>
        <v>7</v>
      </c>
      <c r="T3" s="93"/>
      <c r="U3" s="93"/>
    </row>
    <row r="4" customFormat="false" ht="14.65" hidden="false" customHeight="true" outlineLevel="0" collapsed="false">
      <c r="A4" s="99" t="n">
        <v>2</v>
      </c>
      <c r="B4" s="102" t="n">
        <f aca="false">INDEX($O$22:$O$62,MATCH(CONCATENATE("*",CHOOSE(COLUMN(),"A","B","C","D","E","F","G","H","I","J","K","L","M"),ROW(),"*"),$R$22:$R$62,0),1)</f>
        <v>4</v>
      </c>
      <c r="C4" s="100"/>
      <c r="D4" s="101" t="n">
        <f aca="false">INDEX($O$22:$O$62,MATCH(CONCATENATE("*",CHOOSE(COLUMN(),"A","B","C","D","E","F","G","H","I"),ROW(),"*"),$R$22:$R$62,0),1)</f>
        <v>1</v>
      </c>
      <c r="E4" s="101" t="n">
        <f aca="false">INDEX($O$22:$O$62,MATCH(CONCATENATE("*",CHOOSE(COLUMN(),"A","B","C","D","E","F","G","H","I"),ROW(),"*"),$R$22:$R$62,0),1)</f>
        <v>3</v>
      </c>
      <c r="F4" s="101" t="n">
        <f aca="false">INDEX($O$22:$O$62,MATCH(CONCATENATE("*",CHOOSE(COLUMN(),"A","B","C","D","E","F","G","H","I"),ROW(),"*"),$R$22:$R$62,0),1)</f>
        <v>1</v>
      </c>
      <c r="G4" s="101" t="n">
        <f aca="false">INDEX($O$22:$O$62,MATCH(CONCATENATE("*",CHOOSE(COLUMN(),"A","B","C","D","E","F","G","H","I"),ROW(),"*"),$R$22:$R$62,0),1)</f>
        <v>4</v>
      </c>
      <c r="H4" s="102" t="n">
        <f aca="false">INDEX($O$22:$O$62,MATCH(CONCATENATE("*",CHOOSE(COLUMN(),"A","B","C","D","E","F","G","H","I","J","K","L","M"),ROW(),"*"),$R$22:$R$62,0),1)</f>
        <v>2</v>
      </c>
      <c r="I4" s="102" t="n">
        <f aca="false">INDEX($O$22:$O$62,MATCH(CONCATENATE("*",CHOOSE(COLUMN(),"A","B","C","D","E","F","G","H","I","J","K","L","M"),ROW(),"*"),$R$22:$R$62,0),1)</f>
        <v>3</v>
      </c>
      <c r="J4" s="103"/>
      <c r="K4" s="103"/>
      <c r="L4" s="103"/>
      <c r="M4" s="103"/>
      <c r="N4" s="99" t="n">
        <v>2</v>
      </c>
      <c r="O4" s="93" t="n">
        <f aca="false">COUNTIF($B4:$M4,"=1")</f>
        <v>2</v>
      </c>
      <c r="P4" s="93" t="n">
        <f aca="false">COUNTIF($B4:$M4,"=2")</f>
        <v>1</v>
      </c>
      <c r="Q4" s="93" t="n">
        <f aca="false">COUNTIF($B4:$M4,"=3")</f>
        <v>2</v>
      </c>
      <c r="R4" s="93" t="n">
        <f aca="false">COUNTIF($B4:$M4,"=4")</f>
        <v>2</v>
      </c>
      <c r="S4" s="104" t="n">
        <f aca="false">SUM(O4:R4)</f>
        <v>7</v>
      </c>
      <c r="T4" s="93"/>
      <c r="U4" s="93"/>
    </row>
    <row r="5" customFormat="false" ht="14.65" hidden="false" customHeight="true" outlineLevel="0" collapsed="false">
      <c r="A5" s="99" t="n">
        <v>3</v>
      </c>
      <c r="B5" s="102" t="n">
        <f aca="false">INDEX($O$22:$O$62,MATCH(CONCATENATE("*",CHOOSE(COLUMN(),"A","B","C","D","E","F","G","H","I","J","K","L","M"),ROW(),"*"),$R$22:$R$62,0),1)</f>
        <v>2</v>
      </c>
      <c r="C5" s="102" t="n">
        <f aca="false">INDEX($O$22:$O$62,MATCH(CONCATENATE("*",CHOOSE(COLUMN(),"A","B","C","D","E","F","G","H","I","J","K","L","M"),ROW(),"*"),$R$22:$R$62,0),1)</f>
        <v>1</v>
      </c>
      <c r="D5" s="100"/>
      <c r="E5" s="101" t="n">
        <f aca="false">INDEX($O$22:$O$62,MATCH(CONCATENATE("*",CHOOSE(COLUMN(),"A","B","C","D","E","F","G","H","I"),ROW(),"*"),$R$22:$R$62,0),1)</f>
        <v>3</v>
      </c>
      <c r="F5" s="101" t="n">
        <f aca="false">INDEX($O$22:$O$62,MATCH(CONCATENATE("*",CHOOSE(COLUMN(),"A","B","C","D","E","F","G","H","I"),ROW(),"*"),$R$22:$R$62,0),1)</f>
        <v>2</v>
      </c>
      <c r="G5" s="101" t="n">
        <f aca="false">INDEX($O$22:$O$62,MATCH(CONCATENATE("*",CHOOSE(COLUMN(),"A","B","C","D","E","F","G","H","I"),ROW(),"*"),$R$22:$R$62,0),1)</f>
        <v>3</v>
      </c>
      <c r="H5" s="101" t="n">
        <f aca="false">INDEX($O$22:$O$62,MATCH(CONCATENATE("*",CHOOSE(COLUMN(),"A","B","C","D","E","F","G","H","I"),ROW(),"*"),$R$22:$R$62,0),1)</f>
        <v>3</v>
      </c>
      <c r="I5" s="102" t="n">
        <f aca="false">INDEX($O$22:$O$62,MATCH(CONCATENATE("*",CHOOSE(COLUMN(),"A","B","C","D","E","F","G","H","I","J","K","L","M"),ROW(),"*"),$R$22:$R$62,0),1)</f>
        <v>4</v>
      </c>
      <c r="J5" s="103"/>
      <c r="K5" s="103"/>
      <c r="L5" s="103"/>
      <c r="M5" s="103"/>
      <c r="N5" s="99" t="n">
        <v>3</v>
      </c>
      <c r="O5" s="93" t="n">
        <f aca="false">COUNTIF($B5:$M5,"=1")</f>
        <v>1</v>
      </c>
      <c r="P5" s="93" t="n">
        <f aca="false">COUNTIF($B5:$M5,"=2")</f>
        <v>2</v>
      </c>
      <c r="Q5" s="93" t="n">
        <f aca="false">COUNTIF($B5:$M5,"=3")</f>
        <v>3</v>
      </c>
      <c r="R5" s="93" t="n">
        <f aca="false">COUNTIF($B5:$M5,"=4")</f>
        <v>1</v>
      </c>
      <c r="S5" s="104" t="n">
        <f aca="false">SUM(O5:R5)</f>
        <v>7</v>
      </c>
      <c r="T5" s="93"/>
      <c r="U5" s="93"/>
    </row>
    <row r="6" customFormat="false" ht="14.65" hidden="false" customHeight="true" outlineLevel="0" collapsed="false">
      <c r="A6" s="99" t="n">
        <v>4</v>
      </c>
      <c r="B6" s="102" t="n">
        <f aca="false">INDEX($O$22:$O$62,MATCH(CONCATENATE("*",CHOOSE(COLUMN(),"A","B","C","D","E","F","G","H","I","J","K","L","M"),ROW(),"*"),$R$22:$R$62,0),1)</f>
        <v>4</v>
      </c>
      <c r="C6" s="102" t="n">
        <f aca="false">INDEX($O$22:$O$62,MATCH(CONCATENATE("*",CHOOSE(COLUMN(),"A","B","C","D","E","F","G","H","I","J","K","L","M"),ROW(),"*"),$R$22:$R$62,0),1)</f>
        <v>3</v>
      </c>
      <c r="D6" s="102" t="n">
        <f aca="false">INDEX($O$22:$O$62,MATCH(CONCATENATE("*",CHOOSE(COLUMN(),"A","B","C","D","E","F","G","H","I","J","K","L","M"),ROW(),"*"),$R$22:$R$62,0),1)</f>
        <v>3</v>
      </c>
      <c r="E6" s="100"/>
      <c r="F6" s="101" t="n">
        <f aca="false">INDEX($O$22:$O$62,MATCH(CONCATENATE("*",CHOOSE(COLUMN(),"A","B","C","D","E","F","G","H","I"),ROW(),"*"),$R$22:$R$62,0),1)</f>
        <v>4</v>
      </c>
      <c r="G6" s="101" t="n">
        <f aca="false">INDEX($O$22:$O$62,MATCH(CONCATENATE("*",CHOOSE(COLUMN(),"A","B","C","D","E","F","G","H","I"),ROW(),"*"),$R$22:$R$62,0),1)</f>
        <v>1</v>
      </c>
      <c r="H6" s="101" t="n">
        <f aca="false">INDEX($O$22:$O$62,MATCH(CONCATENATE("*",CHOOSE(COLUMN(),"A","B","C","D","E","F","G","H","I"),ROW(),"*"),$R$22:$R$62,0),1)</f>
        <v>2</v>
      </c>
      <c r="I6" s="101" t="n">
        <f aca="false">INDEX($O$22:$O$62,MATCH(CONCATENATE("*",CHOOSE(COLUMN(),"A","B","C","D","E","F","G","H","I"),ROW(),"*"),$R$22:$R$62,0),1)</f>
        <v>2</v>
      </c>
      <c r="J6" s="103"/>
      <c r="K6" s="103"/>
      <c r="L6" s="103"/>
      <c r="M6" s="103"/>
      <c r="N6" s="99" t="n">
        <v>4</v>
      </c>
      <c r="O6" s="93" t="n">
        <f aca="false">COUNTIF($B6:$M6,"=1")</f>
        <v>1</v>
      </c>
      <c r="P6" s="93" t="n">
        <f aca="false">COUNTIF($B6:$M6,"=2")</f>
        <v>2</v>
      </c>
      <c r="Q6" s="93" t="n">
        <f aca="false">COUNTIF($B6:$M6,"=3")</f>
        <v>2</v>
      </c>
      <c r="R6" s="93" t="n">
        <f aca="false">COUNTIF($B6:$M6,"=4")</f>
        <v>2</v>
      </c>
      <c r="S6" s="104" t="n">
        <f aca="false">SUM(O6:R6)</f>
        <v>7</v>
      </c>
      <c r="T6" s="93"/>
      <c r="U6" s="93"/>
    </row>
    <row r="7" customFormat="false" ht="14.65" hidden="false" customHeight="true" outlineLevel="0" collapsed="false">
      <c r="A7" s="99" t="n">
        <v>5</v>
      </c>
      <c r="B7" s="102" t="n">
        <f aca="false">INDEX($O$22:$O$62,MATCH(CONCATENATE("*",CHOOSE(COLUMN(),"A","B","C","D","E","F","G","H","I","J","K","L","M"),ROW(),"*"),$R$22:$R$62,0),1)</f>
        <v>1</v>
      </c>
      <c r="C7" s="102" t="n">
        <f aca="false">INDEX($O$22:$O$62,MATCH(CONCATENATE("*",CHOOSE(COLUMN(),"A","B","C","D","E","F","G","H","I","J","K","L","M"),ROW(),"*"),$R$22:$R$62,0),1)</f>
        <v>1</v>
      </c>
      <c r="D7" s="102" t="n">
        <f aca="false">INDEX($O$22:$O$62,MATCH(CONCATENATE("*",CHOOSE(COLUMN(),"A","B","C","D","E","F","G","H","I","J","K","L","M"),ROW(),"*"),$R$22:$R$62,0),1)</f>
        <v>2</v>
      </c>
      <c r="E7" s="102" t="n">
        <f aca="false">INDEX($O$22:$O$62,MATCH(CONCATENATE("*",CHOOSE(COLUMN(),"A","B","C","D","E","F","G","H","I","J","K","L","M"),ROW(),"*"),$R$22:$R$62,0),1)</f>
        <v>4</v>
      </c>
      <c r="F7" s="100"/>
      <c r="G7" s="101" t="n">
        <f aca="false">INDEX($O$22:$O$62,MATCH(CONCATENATE("*",CHOOSE(COLUMN(),"A","B","C","D","E","F","G","H","I"),ROW(),"*"),$R$22:$R$62,0),1)</f>
        <v>2</v>
      </c>
      <c r="H7" s="101" t="n">
        <f aca="false">INDEX($O$22:$O$62,MATCH(CONCATENATE("*",CHOOSE(COLUMN(),"A","B","C","D","E","F","G","H","I"),ROW(),"*"),$R$22:$R$62,0),1)</f>
        <v>4</v>
      </c>
      <c r="I7" s="101" t="n">
        <f aca="false">INDEX($O$22:$O$62,MATCH(CONCATENATE("*",CHOOSE(COLUMN(),"A","B","C","D","E","F","G","H","I"),ROW(),"*"),$R$22:$R$62,0),1)</f>
        <v>3</v>
      </c>
      <c r="J7" s="103"/>
      <c r="K7" s="103"/>
      <c r="L7" s="103"/>
      <c r="M7" s="103"/>
      <c r="N7" s="99" t="n">
        <v>5</v>
      </c>
      <c r="O7" s="93" t="n">
        <f aca="false">COUNTIF($B7:$M7,"=1")</f>
        <v>2</v>
      </c>
      <c r="P7" s="93" t="n">
        <f aca="false">COUNTIF($B7:$M7,"=2")</f>
        <v>2</v>
      </c>
      <c r="Q7" s="93" t="n">
        <f aca="false">COUNTIF($B7:$M7,"=3")</f>
        <v>1</v>
      </c>
      <c r="R7" s="93" t="n">
        <f aca="false">COUNTIF($B7:$M7,"=4")</f>
        <v>2</v>
      </c>
      <c r="S7" s="104" t="n">
        <f aca="false">SUM(O7:R7)</f>
        <v>7</v>
      </c>
      <c r="T7" s="93"/>
      <c r="U7" s="93"/>
    </row>
    <row r="8" customFormat="false" ht="14.65" hidden="false" customHeight="true" outlineLevel="0" collapsed="false">
      <c r="A8" s="99" t="n">
        <v>6</v>
      </c>
      <c r="B8" s="101" t="n">
        <f aca="false">INDEX($O$22:$O$62,MATCH(CONCATENATE("*",CHOOSE(COLUMN(),"A","B","C","D","E","F","G","H","I"),ROW(),"*"),$R$22:$R$62,0),1)</f>
        <v>3</v>
      </c>
      <c r="C8" s="102" t="n">
        <f aca="false">INDEX($O$22:$O$62,MATCH(CONCATENATE("*",CHOOSE(COLUMN(),"A","B","C","D","E","F","G","H","I","J","K","L","M"),ROW(),"*"),$R$22:$R$62,0),1)</f>
        <v>4</v>
      </c>
      <c r="D8" s="102" t="n">
        <f aca="false">INDEX($O$22:$O$62,MATCH(CONCATENATE("*",CHOOSE(COLUMN(),"A","B","C","D","E","F","G","H","I","J","K","L","M"),ROW(),"*"),$R$22:$R$62,0),1)</f>
        <v>3</v>
      </c>
      <c r="E8" s="102" t="n">
        <f aca="false">INDEX($O$22:$O$62,MATCH(CONCATENATE("*",CHOOSE(COLUMN(),"A","B","C","D","E","F","G","H","I","J","K","L","M"),ROW(),"*"),$R$22:$R$62,0),1)</f>
        <v>1</v>
      </c>
      <c r="F8" s="102" t="n">
        <f aca="false">INDEX($O$22:$O$62,MATCH(CONCATENATE("*",CHOOSE(COLUMN(),"A","B","C","D","E","F","G","H","I","J","K","L","M"),ROW(),"*"),$R$22:$R$62,0),1)</f>
        <v>2</v>
      </c>
      <c r="G8" s="100"/>
      <c r="H8" s="101" t="n">
        <f aca="false">INDEX($O$22:$O$62,MATCH(CONCATENATE("*",CHOOSE(COLUMN(),"A","B","C","D","E","F","G","H","I"),ROW(),"*"),$R$22:$R$62,0),1)</f>
        <v>2</v>
      </c>
      <c r="I8" s="101" t="n">
        <f aca="false">INDEX($O$22:$O$62,MATCH(CONCATENATE("*",CHOOSE(COLUMN(),"A","B","C","D","E","F","G","H","I"),ROW(),"*"),$R$22:$R$62,0),1)</f>
        <v>1</v>
      </c>
      <c r="J8" s="103"/>
      <c r="K8" s="103"/>
      <c r="L8" s="103"/>
      <c r="M8" s="103"/>
      <c r="N8" s="99" t="n">
        <v>6</v>
      </c>
      <c r="O8" s="93" t="n">
        <f aca="false">COUNTIF($B8:$M8,"=1")</f>
        <v>2</v>
      </c>
      <c r="P8" s="93" t="n">
        <f aca="false">COUNTIF($B8:$M8,"=2")</f>
        <v>2</v>
      </c>
      <c r="Q8" s="93" t="n">
        <f aca="false">COUNTIF($B8:$M8,"=3")</f>
        <v>2</v>
      </c>
      <c r="R8" s="93" t="n">
        <f aca="false">COUNTIF($B8:$M8,"=4")</f>
        <v>1</v>
      </c>
      <c r="S8" s="104" t="n">
        <f aca="false">SUM(O8:R8)</f>
        <v>7</v>
      </c>
      <c r="T8" s="93"/>
      <c r="U8" s="93"/>
    </row>
    <row r="9" customFormat="false" ht="14.65" hidden="false" customHeight="true" outlineLevel="0" collapsed="false">
      <c r="A9" s="99" t="n">
        <v>7</v>
      </c>
      <c r="B9" s="101" t="n">
        <f aca="false">INDEX($O$22:$O$62,MATCH(CONCATENATE("*",CHOOSE(COLUMN(),"A","B","C","D","E","F","G","H","I"),ROW(),"*"),$R$22:$R$62,0),1)</f>
        <v>4</v>
      </c>
      <c r="C9" s="101" t="n">
        <f aca="false">INDEX($O$22:$O$62,MATCH(CONCATENATE("*",CHOOSE(COLUMN(),"A","B","C","D","E","F","G","H","I"),ROW(),"*"),$R$22:$R$62,0),1)</f>
        <v>2</v>
      </c>
      <c r="D9" s="102" t="n">
        <f aca="false">INDEX($O$22:$O$62,MATCH(CONCATENATE("*",CHOOSE(COLUMN(),"A","B","C","D","E","F","G","H","I","J","K","L","M"),ROW(),"*"),$R$22:$R$62,0),1)</f>
        <v>3</v>
      </c>
      <c r="E9" s="102" t="n">
        <f aca="false">INDEX($O$22:$O$62,MATCH(CONCATENATE("*",CHOOSE(COLUMN(),"A","B","C","D","E","F","G","H","I","J","K","L","M"),ROW(),"*"),$R$22:$R$62,0),1)</f>
        <v>2</v>
      </c>
      <c r="F9" s="102" t="n">
        <f aca="false">INDEX($O$22:$O$62,MATCH(CONCATENATE("*",CHOOSE(COLUMN(),"A","B","C","D","E","F","G","H","I","J","K","L","M"),ROW(),"*"),$R$22:$R$62,0),1)</f>
        <v>4</v>
      </c>
      <c r="G9" s="102" t="n">
        <f aca="false">INDEX($O$22:$O$62,MATCH(CONCATENATE("*",CHOOSE(COLUMN(),"A","B","C","D","E","F","G","H","I","J","K","L","M"),ROW(),"*"),$R$22:$R$62,0),1)</f>
        <v>2</v>
      </c>
      <c r="H9" s="100"/>
      <c r="I9" s="101" t="n">
        <f aca="false">INDEX($O$22:$O$62,MATCH(CONCATENATE("*",CHOOSE(COLUMN(),"A","B","C","D","E","F","G","H","I"),ROW(),"*"),$R$22:$R$62,0),1)</f>
        <v>1</v>
      </c>
      <c r="J9" s="103"/>
      <c r="K9" s="103"/>
      <c r="L9" s="103"/>
      <c r="M9" s="103"/>
      <c r="N9" s="99" t="n">
        <v>7</v>
      </c>
      <c r="O9" s="93" t="n">
        <f aca="false">COUNTIF($B9:$M9,"=1")</f>
        <v>1</v>
      </c>
      <c r="P9" s="93" t="n">
        <f aca="false">COUNTIF($B9:$M9,"=2")</f>
        <v>3</v>
      </c>
      <c r="Q9" s="93" t="n">
        <f aca="false">COUNTIF($B9:$M9,"=3")</f>
        <v>1</v>
      </c>
      <c r="R9" s="93" t="n">
        <f aca="false">COUNTIF($B9:$M9,"=4")</f>
        <v>2</v>
      </c>
      <c r="S9" s="104" t="n">
        <f aca="false">SUM(O9:R9)</f>
        <v>7</v>
      </c>
      <c r="T9" s="93"/>
      <c r="U9" s="93"/>
    </row>
    <row r="10" customFormat="false" ht="14.65" hidden="false" customHeight="true" outlineLevel="0" collapsed="false">
      <c r="A10" s="99" t="n">
        <v>8</v>
      </c>
      <c r="B10" s="101" t="n">
        <f aca="false">INDEX($O$22:$O$62,MATCH(CONCATENATE("*",CHOOSE(COLUMN(),"A","B","C","D","E","F","G","H","I"),ROW(),"*"),$R$22:$R$62,0),1)</f>
        <v>1</v>
      </c>
      <c r="C10" s="101" t="n">
        <f aca="false">INDEX($O$22:$O$62,MATCH(CONCATENATE("*",CHOOSE(COLUMN(),"A","B","C","D","E","F","G","H","I"),ROW(),"*"),$R$22:$R$62,0),1)</f>
        <v>3</v>
      </c>
      <c r="D10" s="101" t="n">
        <f aca="false">INDEX($O$22:$O$62,MATCH(CONCATENATE("*",CHOOSE(COLUMN(),"A","B","C","D","E","F","G","H","I"),ROW(),"*"),$R$22:$R$62,0),1)</f>
        <v>4</v>
      </c>
      <c r="E10" s="102" t="n">
        <f aca="false">INDEX($O$22:$O$62,MATCH(CONCATENATE("*",CHOOSE(COLUMN(),"A","B","C","D","E","F","G","H","I","J","K","L","M"),ROW(),"*"),$R$22:$R$62,0),1)</f>
        <v>2</v>
      </c>
      <c r="F10" s="102" t="n">
        <f aca="false">INDEX($O$22:$O$62,MATCH(CONCATENATE("*",CHOOSE(COLUMN(),"A","B","C","D","E","F","G","H","I","J","K","L","M"),ROW(),"*"),$R$22:$R$62,0),1)</f>
        <v>3</v>
      </c>
      <c r="G10" s="102" t="n">
        <f aca="false">INDEX($O$22:$O$62,MATCH(CONCATENATE("*",CHOOSE(COLUMN(),"A","B","C","D","E","F","G","H","I","J","K","L","M"),ROW(),"*"),$R$22:$R$62,0),1)</f>
        <v>1</v>
      </c>
      <c r="H10" s="102" t="n">
        <f aca="false">INDEX($O$22:$O$62,MATCH(CONCATENATE("*",CHOOSE(COLUMN(),"A","B","C","D","E","F","G","H","I","J","K","L","M"),ROW(),"*"),$R$22:$R$62,0),1)</f>
        <v>1</v>
      </c>
      <c r="I10" s="100"/>
      <c r="J10" s="103"/>
      <c r="K10" s="103"/>
      <c r="L10" s="103"/>
      <c r="M10" s="103"/>
      <c r="N10" s="99" t="n">
        <v>8</v>
      </c>
      <c r="O10" s="93" t="n">
        <f aca="false">COUNTIF($B10:$M10,"=1")</f>
        <v>3</v>
      </c>
      <c r="P10" s="93" t="n">
        <f aca="false">COUNTIF($B10:$M10,"=2")</f>
        <v>1</v>
      </c>
      <c r="Q10" s="93" t="n">
        <f aca="false">COUNTIF($B10:$M10,"=3")</f>
        <v>2</v>
      </c>
      <c r="R10" s="93" t="n">
        <f aca="false">COUNTIF($B10:$M10,"=4")</f>
        <v>1</v>
      </c>
      <c r="S10" s="104" t="n">
        <f aca="false">SUM(O10:R10)</f>
        <v>7</v>
      </c>
      <c r="T10" s="93"/>
      <c r="U10" s="93"/>
    </row>
    <row r="11" customFormat="false" ht="14.65" hidden="false" customHeight="true" outlineLevel="0" collapsed="false">
      <c r="A11" s="92" t="s">
        <v>25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customFormat="false" ht="14.65" hidden="false" customHeight="true" outlineLevel="0" collapsed="false">
      <c r="A12" s="94" t="s">
        <v>31</v>
      </c>
      <c r="B12" s="95" t="n">
        <v>1</v>
      </c>
      <c r="C12" s="95" t="n">
        <v>2</v>
      </c>
      <c r="D12" s="95" t="n">
        <v>3</v>
      </c>
      <c r="E12" s="95" t="n">
        <v>4</v>
      </c>
      <c r="F12" s="95" t="n">
        <v>5</v>
      </c>
      <c r="G12" s="95" t="n">
        <v>6</v>
      </c>
      <c r="H12" s="95" t="n">
        <v>7</v>
      </c>
      <c r="I12" s="95" t="n">
        <v>8</v>
      </c>
      <c r="J12" s="96"/>
      <c r="K12" s="96"/>
      <c r="L12" s="96"/>
      <c r="M12" s="96"/>
      <c r="N12" s="97"/>
      <c r="O12" s="105" t="s">
        <v>32</v>
      </c>
      <c r="P12" s="105" t="s">
        <v>33</v>
      </c>
      <c r="Q12" s="105" t="s">
        <v>32</v>
      </c>
      <c r="R12" s="105" t="s">
        <v>33</v>
      </c>
      <c r="S12" s="105"/>
      <c r="T12" s="98"/>
      <c r="U12" s="98"/>
    </row>
    <row r="13" customFormat="false" ht="14.65" hidden="false" customHeight="true" outlineLevel="0" collapsed="false">
      <c r="A13" s="99" t="n">
        <v>1</v>
      </c>
      <c r="B13" s="100"/>
      <c r="C13" s="101" t="n">
        <f aca="false">INDEX($P$22:$P$62,MATCH(CONCATENATE("*",CHOOSE(COLUMN(),"A","B","C","D","E","F","G","H","I"),ROW()-10,"*"),$R$22:$R$62,0),1)</f>
        <v>7</v>
      </c>
      <c r="D13" s="101" t="n">
        <f aca="false">INDEX($P$22:$P$62,MATCH(CONCATENATE("*",CHOOSE(COLUMN(),"A","B","C","D","E","F","G","H","I"),ROW()-10,"*"),$R$22:$R$62,0),1)</f>
        <v>1</v>
      </c>
      <c r="E13" s="101" t="n">
        <f aca="false">INDEX($P$22:$P$62,MATCH(CONCATENATE("*",CHOOSE(COLUMN(),"A","B","C","D","E","F","G","H","I"),ROW()-10,"*"),$R$22:$R$62,0),1)</f>
        <v>6</v>
      </c>
      <c r="F13" s="101" t="n">
        <f aca="false">INDEX($P$22:$P$62,MATCH(CONCATENATE("*",CHOOSE(COLUMN(),"A","B","C","D","E","F","G","H","I"),ROW()-10,"*"),$R$22:$R$62,0),1)</f>
        <v>4</v>
      </c>
      <c r="G13" s="102" t="n">
        <f aca="false">INDEX($P$22:$P$62,MATCH(CONCATENATE("*",CHOOSE(COLUMN(),"A","B","C","D","E","F","G","H","I"),ROW()-10,"*"),$R$22:$R$62,0),1)</f>
        <v>3</v>
      </c>
      <c r="H13" s="102" t="n">
        <f aca="false">INDEX($P$22:$P$62,MATCH(CONCATENATE("*",CHOOSE(COLUMN(),"A","B","C","D","E","F","G","H","I"),ROW()-10,"*"),$R$22:$R$62,0),1)</f>
        <v>2</v>
      </c>
      <c r="I13" s="102" t="n">
        <f aca="false">INDEX($P$22:$P$62,MATCH(CONCATENATE("*",CHOOSE(COLUMN(),"A","B","C","D","E","F","G","H","I"),ROW()-10,"*"),$R$22:$R$62,0),1)</f>
        <v>5</v>
      </c>
      <c r="J13" s="103"/>
      <c r="K13" s="103"/>
      <c r="L13" s="103"/>
      <c r="M13" s="103"/>
      <c r="N13" s="99" t="n">
        <v>1</v>
      </c>
      <c r="O13" s="93" t="n">
        <v>7</v>
      </c>
      <c r="P13" s="93"/>
      <c r="Q13" s="93"/>
      <c r="R13" s="93"/>
      <c r="S13" s="104" t="n">
        <f aca="false">SUM(O13:R13)</f>
        <v>7</v>
      </c>
      <c r="T13" s="93"/>
      <c r="U13" s="93"/>
    </row>
    <row r="14" customFormat="false" ht="14.65" hidden="false" customHeight="true" outlineLevel="0" collapsed="false">
      <c r="A14" s="99" t="n">
        <v>2</v>
      </c>
      <c r="B14" s="102" t="n">
        <f aca="false">INDEX($P$22:$P$62,MATCH(CONCATENATE("*",CHOOSE(COLUMN(),"A","B","C","D","E","F","G","H","I"),ROW()-10,"*"),$R$22:$R$62,0),1)</f>
        <v>7</v>
      </c>
      <c r="C14" s="100"/>
      <c r="D14" s="101" t="n">
        <f aca="false">INDEX($P$22:$P$62,MATCH(CONCATENATE("*",CHOOSE(COLUMN(),"A","B","C","D","E","F","G","H","I"),ROW()-10,"*"),$R$22:$R$62,0),1)</f>
        <v>6</v>
      </c>
      <c r="E14" s="101" t="n">
        <f aca="false">INDEX($P$22:$P$62,MATCH(CONCATENATE("*",CHOOSE(COLUMN(),"A","B","C","D","E","F","G","H","I"),ROW()-10,"*"),$R$22:$R$62,0),1)</f>
        <v>1</v>
      </c>
      <c r="F14" s="101" t="n">
        <f aca="false">INDEX($P$22:$P$62,MATCH(CONCATENATE("*",CHOOSE(COLUMN(),"A","B","C","D","E","F","G","H","I"),ROW()-10,"*"),$R$22:$R$62,0),1)</f>
        <v>3</v>
      </c>
      <c r="G14" s="101" t="n">
        <f aca="false">INDEX($P$22:$P$62,MATCH(CONCATENATE("*",CHOOSE(COLUMN(),"A","B","C","D","E","F","G","H","I"),ROW()-10,"*"),$R$22:$R$62,0),1)</f>
        <v>4</v>
      </c>
      <c r="H14" s="102" t="n">
        <f aca="false">INDEX($P$22:$P$62,MATCH(CONCATENATE("*",CHOOSE(COLUMN(),"A","B","C","D","E","F","G","H","I"),ROW()-10,"*"),$R$22:$R$62,0),1)</f>
        <v>5</v>
      </c>
      <c r="I14" s="102" t="n">
        <f aca="false">INDEX($P$22:$P$62,MATCH(CONCATENATE("*",CHOOSE(COLUMN(),"A","B","C","D","E","F","G","H","I"),ROW()-10,"*"),$R$22:$R$62,0),1)</f>
        <v>2</v>
      </c>
      <c r="J14" s="103"/>
      <c r="K14" s="103"/>
      <c r="L14" s="103"/>
      <c r="M14" s="103"/>
      <c r="N14" s="99" t="n">
        <v>2</v>
      </c>
      <c r="O14" s="93" t="n">
        <v>7</v>
      </c>
      <c r="P14" s="93"/>
      <c r="Q14" s="93"/>
      <c r="R14" s="93"/>
      <c r="S14" s="104" t="n">
        <f aca="false">SUM(O14:R14)</f>
        <v>7</v>
      </c>
      <c r="T14" s="93"/>
      <c r="U14" s="93"/>
    </row>
    <row r="15" customFormat="false" ht="14.65" hidden="false" customHeight="true" outlineLevel="0" collapsed="false">
      <c r="A15" s="99" t="n">
        <v>3</v>
      </c>
      <c r="B15" s="102" t="n">
        <f aca="false">INDEX($P$22:$P$62,MATCH(CONCATENATE("*",CHOOSE(COLUMN(),"A","B","C","D","E","F","G","H","I"),ROW()-10,"*"),$R$22:$R$62,0),1)</f>
        <v>1</v>
      </c>
      <c r="C15" s="102" t="n">
        <f aca="false">INDEX($P$22:$P$62,MATCH(CONCATENATE("*",CHOOSE(COLUMN(),"A","B","C","D","E","F","G","H","I"),ROW()-10,"*"),$R$22:$R$62,0),1)</f>
        <v>6</v>
      </c>
      <c r="D15" s="100"/>
      <c r="E15" s="101" t="n">
        <f aca="false">INDEX($P$22:$P$62,MATCH(CONCATENATE("*",CHOOSE(COLUMN(),"A","B","C","D","E","F","G","H","I"),ROW()-10,"*"),$R$22:$R$62,0),1)</f>
        <v>7</v>
      </c>
      <c r="F15" s="101" t="n">
        <f aca="false">INDEX($P$22:$P$62,MATCH(CONCATENATE("*",CHOOSE(COLUMN(),"A","B","C","D","E","F","G","H","I"),ROW()-10,"*"),$R$22:$R$62,0),1)</f>
        <v>2</v>
      </c>
      <c r="G15" s="101" t="n">
        <f aca="false">INDEX($P$22:$P$62,MATCH(CONCATENATE("*",CHOOSE(COLUMN(),"A","B","C","D","E","F","G","H","I"),ROW()-10,"*"),$R$22:$R$62,0),1)</f>
        <v>5</v>
      </c>
      <c r="H15" s="101" t="n">
        <f aca="false">INDEX($P$22:$P$62,MATCH(CONCATENATE("*",CHOOSE(COLUMN(),"A","B","C","D","E","F","G","H","I"),ROW()-10,"*"),$R$22:$R$62,0),1)</f>
        <v>4</v>
      </c>
      <c r="I15" s="102" t="n">
        <f aca="false">INDEX($P$22:$P$62,MATCH(CONCATENATE("*",CHOOSE(COLUMN(),"A","B","C","D","E","F","G","H","I"),ROW()-10,"*"),$R$22:$R$62,0),1)</f>
        <v>3</v>
      </c>
      <c r="J15" s="103"/>
      <c r="K15" s="103"/>
      <c r="L15" s="103"/>
      <c r="M15" s="103"/>
      <c r="N15" s="99" t="n">
        <v>3</v>
      </c>
      <c r="O15" s="93" t="n">
        <v>7</v>
      </c>
      <c r="P15" s="93"/>
      <c r="Q15" s="93"/>
      <c r="R15" s="93"/>
      <c r="S15" s="104" t="n">
        <f aca="false">SUM(O15:R15)</f>
        <v>7</v>
      </c>
      <c r="T15" s="93"/>
      <c r="U15" s="93"/>
    </row>
    <row r="16" customFormat="false" ht="14.65" hidden="false" customHeight="true" outlineLevel="0" collapsed="false">
      <c r="A16" s="99" t="n">
        <v>4</v>
      </c>
      <c r="B16" s="102" t="n">
        <f aca="false">INDEX($P$22:$P$62,MATCH(CONCATENATE("*",CHOOSE(COLUMN(),"A","B","C","D","E","F","G","H","I"),ROW()-10,"*"),$R$22:$R$62,0),1)</f>
        <v>6</v>
      </c>
      <c r="C16" s="102" t="n">
        <f aca="false">INDEX($P$22:$P$62,MATCH(CONCATENATE("*",CHOOSE(COLUMN(),"A","B","C","D","E","F","G","H","I"),ROW()-10,"*"),$R$22:$R$62,0),1)</f>
        <v>1</v>
      </c>
      <c r="D16" s="102" t="n">
        <f aca="false">INDEX($P$22:$P$62,MATCH(CONCATENATE("*",CHOOSE(COLUMN(),"A","B","C","D","E","F","G","H","I"),ROW()-10,"*"),$R$22:$R$62,0),1)</f>
        <v>7</v>
      </c>
      <c r="E16" s="100"/>
      <c r="F16" s="101" t="n">
        <f aca="false">INDEX($P$22:$P$62,MATCH(CONCATENATE("*",CHOOSE(COLUMN(),"A","B","C","D","E","F","G","H","I"),ROW()-10,"*"),$R$22:$R$62,0),1)</f>
        <v>5</v>
      </c>
      <c r="G16" s="101" t="n">
        <f aca="false">INDEX($P$22:$P$62,MATCH(CONCATENATE("*",CHOOSE(COLUMN(),"A","B","C","D","E","F","G","H","I"),ROW()-10,"*"),$R$22:$R$62,0),1)</f>
        <v>2</v>
      </c>
      <c r="H16" s="101" t="n">
        <f aca="false">INDEX($P$22:$P$62,MATCH(CONCATENATE("*",CHOOSE(COLUMN(),"A","B","C","D","E","F","G","H","I"),ROW()-10,"*"),$R$22:$R$62,0),1)</f>
        <v>3</v>
      </c>
      <c r="I16" s="101" t="n">
        <f aca="false">INDEX($P$22:$P$62,MATCH(CONCATENATE("*",CHOOSE(COLUMN(),"A","B","C","D","E","F","G","H","I"),ROW()-10,"*"),$R$22:$R$62,0),1)</f>
        <v>4</v>
      </c>
      <c r="J16" s="103"/>
      <c r="K16" s="103"/>
      <c r="L16" s="103"/>
      <c r="M16" s="103"/>
      <c r="N16" s="99" t="n">
        <v>4</v>
      </c>
      <c r="O16" s="93" t="n">
        <v>7</v>
      </c>
      <c r="P16" s="93"/>
      <c r="Q16" s="93"/>
      <c r="R16" s="93"/>
      <c r="S16" s="104" t="n">
        <f aca="false">SUM(O16:R16)</f>
        <v>7</v>
      </c>
      <c r="T16" s="93"/>
      <c r="U16" s="93"/>
    </row>
    <row r="17" customFormat="false" ht="14.65" hidden="false" customHeight="true" outlineLevel="0" collapsed="false">
      <c r="A17" s="99" t="n">
        <v>5</v>
      </c>
      <c r="B17" s="102" t="n">
        <f aca="false">INDEX($P$22:$P$62,MATCH(CONCATENATE("*",CHOOSE(COLUMN(),"A","B","C","D","E","F","G","H","I"),ROW()-10,"*"),$R$22:$R$62,0),1)</f>
        <v>4</v>
      </c>
      <c r="C17" s="102" t="n">
        <f aca="false">INDEX($P$22:$P$62,MATCH(CONCATENATE("*",CHOOSE(COLUMN(),"A","B","C","D","E","F","G","H","I"),ROW()-10,"*"),$R$22:$R$62,0),1)</f>
        <v>3</v>
      </c>
      <c r="D17" s="102" t="n">
        <f aca="false">INDEX($P$22:$P$62,MATCH(CONCATENATE("*",CHOOSE(COLUMN(),"A","B","C","D","E","F","G","H","I"),ROW()-10,"*"),$R$22:$R$62,0),1)</f>
        <v>2</v>
      </c>
      <c r="E17" s="102" t="n">
        <f aca="false">INDEX($P$22:$P$62,MATCH(CONCATENATE("*",CHOOSE(COLUMN(),"A","B","C","D","E","F","G","H","I"),ROW()-10,"*"),$R$22:$R$62,0),1)</f>
        <v>5</v>
      </c>
      <c r="F17" s="100"/>
      <c r="G17" s="101" t="n">
        <f aca="false">INDEX($P$22:$P$62,MATCH(CONCATENATE("*",CHOOSE(COLUMN(),"A","B","C","D","E","F","G","H","I"),ROW()-10,"*"),$R$22:$R$62,0),1)</f>
        <v>7</v>
      </c>
      <c r="H17" s="101" t="n">
        <f aca="false">INDEX($P$22:$P$62,MATCH(CONCATENATE("*",CHOOSE(COLUMN(),"A","B","C","D","E","F","G","H","I"),ROW()-10,"*"),$R$22:$R$62,0),1)</f>
        <v>1</v>
      </c>
      <c r="I17" s="101" t="n">
        <f aca="false">INDEX($P$22:$P$62,MATCH(CONCATENATE("*",CHOOSE(COLUMN(),"A","B","C","D","E","F","G","H","I"),ROW()-10,"*"),$R$22:$R$62,0),1)</f>
        <v>6</v>
      </c>
      <c r="J17" s="103"/>
      <c r="K17" s="103"/>
      <c r="L17" s="103"/>
      <c r="M17" s="103"/>
      <c r="N17" s="99" t="n">
        <v>5</v>
      </c>
      <c r="O17" s="93" t="n">
        <v>7</v>
      </c>
      <c r="P17" s="93"/>
      <c r="Q17" s="93"/>
      <c r="R17" s="93"/>
      <c r="S17" s="104" t="n">
        <f aca="false">SUM(O17:R17)</f>
        <v>7</v>
      </c>
      <c r="T17" s="93"/>
      <c r="U17" s="93"/>
    </row>
    <row r="18" customFormat="false" ht="14.65" hidden="false" customHeight="true" outlineLevel="0" collapsed="false">
      <c r="A18" s="99" t="n">
        <v>6</v>
      </c>
      <c r="B18" s="101" t="n">
        <f aca="false">INDEX($P$22:$P$62,MATCH(CONCATENATE("*",CHOOSE(COLUMN(),"A","B","C","D","E","F","G","H","I"),ROW()-10,"*"),$R$22:$R$62,0),1)</f>
        <v>3</v>
      </c>
      <c r="C18" s="102" t="n">
        <f aca="false">INDEX($P$22:$P$62,MATCH(CONCATENATE("*",CHOOSE(COLUMN(),"A","B","C","D","E","F","G","H","I"),ROW()-10,"*"),$R$22:$R$62,0),1)</f>
        <v>4</v>
      </c>
      <c r="D18" s="102" t="n">
        <f aca="false">INDEX($P$22:$P$62,MATCH(CONCATENATE("*",CHOOSE(COLUMN(),"A","B","C","D","E","F","G","H","I"),ROW()-10,"*"),$R$22:$R$62,0),1)</f>
        <v>5</v>
      </c>
      <c r="E18" s="102" t="n">
        <f aca="false">INDEX($P$22:$P$62,MATCH(CONCATENATE("*",CHOOSE(COLUMN(),"A","B","C","D","E","F","G","H","I"),ROW()-10,"*"),$R$22:$R$62,0),1)</f>
        <v>2</v>
      </c>
      <c r="F18" s="102" t="n">
        <f aca="false">INDEX($P$22:$P$62,MATCH(CONCATENATE("*",CHOOSE(COLUMN(),"A","B","C","D","E","F","G","H","I"),ROW()-10,"*"),$R$22:$R$62,0),1)</f>
        <v>7</v>
      </c>
      <c r="G18" s="100"/>
      <c r="H18" s="101" t="n">
        <f aca="false">INDEX($P$22:$P$62,MATCH(CONCATENATE("*",CHOOSE(COLUMN(),"A","B","C","D","E","F","G","H","I"),ROW()-10,"*"),$R$22:$R$62,0),1)</f>
        <v>6</v>
      </c>
      <c r="I18" s="101" t="n">
        <f aca="false">INDEX($P$22:$P$62,MATCH(CONCATENATE("*",CHOOSE(COLUMN(),"A","B","C","D","E","F","G","H","I"),ROW()-10,"*"),$R$22:$R$62,0),1)</f>
        <v>1</v>
      </c>
      <c r="J18" s="103"/>
      <c r="K18" s="103"/>
      <c r="L18" s="103"/>
      <c r="M18" s="103"/>
      <c r="N18" s="99" t="n">
        <v>6</v>
      </c>
      <c r="O18" s="93" t="n">
        <v>7</v>
      </c>
      <c r="P18" s="93"/>
      <c r="Q18" s="93"/>
      <c r="R18" s="93"/>
      <c r="S18" s="104" t="n">
        <f aca="false">SUM(O18:R18)</f>
        <v>7</v>
      </c>
      <c r="T18" s="93"/>
      <c r="U18" s="93"/>
    </row>
    <row r="19" customFormat="false" ht="14.65" hidden="false" customHeight="true" outlineLevel="0" collapsed="false">
      <c r="A19" s="99" t="n">
        <v>7</v>
      </c>
      <c r="B19" s="101" t="n">
        <f aca="false">INDEX($P$22:$P$62,MATCH(CONCATENATE("*",CHOOSE(COLUMN(),"A","B","C","D","E","F","G","H","I"),ROW()-10,"*"),$R$22:$R$62,0),1)</f>
        <v>2</v>
      </c>
      <c r="C19" s="101" t="n">
        <f aca="false">INDEX($P$22:$P$62,MATCH(CONCATENATE("*",CHOOSE(COLUMN(),"A","B","C","D","E","F","G","H","I"),ROW()-10,"*"),$R$22:$R$62,0),1)</f>
        <v>5</v>
      </c>
      <c r="D19" s="102" t="n">
        <f aca="false">INDEX($P$22:$P$62,MATCH(CONCATENATE("*",CHOOSE(COLUMN(),"A","B","C","D","E","F","G","H","I"),ROW()-10,"*"),$R$22:$R$62,0),1)</f>
        <v>4</v>
      </c>
      <c r="E19" s="102" t="n">
        <f aca="false">INDEX($P$22:$P$62,MATCH(CONCATENATE("*",CHOOSE(COLUMN(),"A","B","C","D","E","F","G","H","I"),ROW()-10,"*"),$R$22:$R$62,0),1)</f>
        <v>3</v>
      </c>
      <c r="F19" s="102" t="n">
        <f aca="false">INDEX($P$22:$P$62,MATCH(CONCATENATE("*",CHOOSE(COLUMN(),"A","B","C","D","E","F","G","H","I"),ROW()-10,"*"),$R$22:$R$62,0),1)</f>
        <v>1</v>
      </c>
      <c r="G19" s="102" t="n">
        <f aca="false">INDEX($P$22:$P$62,MATCH(CONCATENATE("*",CHOOSE(COLUMN(),"A","B","C","D","E","F","G","H","I"),ROW()-10,"*"),$R$22:$R$62,0),1)</f>
        <v>6</v>
      </c>
      <c r="H19" s="100"/>
      <c r="I19" s="101" t="n">
        <f aca="false">INDEX($P$22:$P$62,MATCH(CONCATENATE("*",CHOOSE(COLUMN(),"A","B","C","D","E","F","G","H","I"),ROW()-10,"*"),$R$22:$R$62,0),1)</f>
        <v>7</v>
      </c>
      <c r="J19" s="103"/>
      <c r="K19" s="103"/>
      <c r="L19" s="103"/>
      <c r="M19" s="103"/>
      <c r="N19" s="99" t="n">
        <v>7</v>
      </c>
      <c r="O19" s="93" t="n">
        <v>7</v>
      </c>
      <c r="P19" s="93"/>
      <c r="Q19" s="93"/>
      <c r="R19" s="93"/>
      <c r="S19" s="104" t="n">
        <f aca="false">SUM(O19:R19)</f>
        <v>7</v>
      </c>
      <c r="T19" s="93"/>
      <c r="U19" s="93"/>
    </row>
    <row r="20" customFormat="false" ht="14.65" hidden="false" customHeight="true" outlineLevel="0" collapsed="false">
      <c r="A20" s="99" t="n">
        <v>8</v>
      </c>
      <c r="B20" s="101" t="n">
        <f aca="false">INDEX($P$22:$P$62,MATCH(CONCATENATE("*",CHOOSE(COLUMN(),"A","B","C","D","E","F","G","H","I"),ROW()-10,"*"),$R$22:$R$62,0),1)</f>
        <v>5</v>
      </c>
      <c r="C20" s="101" t="n">
        <f aca="false">INDEX($P$22:$P$62,MATCH(CONCATENATE("*",CHOOSE(COLUMN(),"A","B","C","D","E","F","G","H","I"),ROW()-10,"*"),$R$22:$R$62,0),1)</f>
        <v>2</v>
      </c>
      <c r="D20" s="101" t="n">
        <f aca="false">INDEX($P$22:$P$62,MATCH(CONCATENATE("*",CHOOSE(COLUMN(),"A","B","C","D","E","F","G","H","I"),ROW()-10,"*"),$R$22:$R$62,0),1)</f>
        <v>3</v>
      </c>
      <c r="E20" s="102" t="n">
        <f aca="false">INDEX($P$22:$P$62,MATCH(CONCATENATE("*",CHOOSE(COLUMN(),"A","B","C","D","E","F","G","H","I"),ROW()-10,"*"),$R$22:$R$62,0),1)</f>
        <v>4</v>
      </c>
      <c r="F20" s="102" t="n">
        <f aca="false">INDEX($P$22:$P$62,MATCH(CONCATENATE("*",CHOOSE(COLUMN(),"A","B","C","D","E","F","G","H","I"),ROW()-10,"*"),$R$22:$R$62,0),1)</f>
        <v>6</v>
      </c>
      <c r="G20" s="102" t="n">
        <f aca="false">INDEX($P$22:$P$62,MATCH(CONCATENATE("*",CHOOSE(COLUMN(),"A","B","C","D","E","F","G","H","I"),ROW()-10,"*"),$R$22:$R$62,0),1)</f>
        <v>1</v>
      </c>
      <c r="H20" s="102" t="n">
        <f aca="false">INDEX($P$22:$P$62,MATCH(CONCATENATE("*",CHOOSE(COLUMN(),"A","B","C","D","E","F","G","H","I"),ROW()-10,"*"),$R$22:$R$62,0),1)</f>
        <v>7</v>
      </c>
      <c r="I20" s="100"/>
      <c r="J20" s="103"/>
      <c r="K20" s="103"/>
      <c r="L20" s="103"/>
      <c r="M20" s="103"/>
      <c r="N20" s="99" t="n">
        <v>8</v>
      </c>
      <c r="O20" s="93" t="n">
        <v>7</v>
      </c>
      <c r="P20" s="93"/>
      <c r="Q20" s="93"/>
      <c r="R20" s="93"/>
      <c r="S20" s="104" t="n">
        <f aca="false">SUM(O20:R20)</f>
        <v>7</v>
      </c>
      <c r="T20" s="93"/>
      <c r="U20" s="93"/>
    </row>
    <row r="21" customFormat="false" ht="14.65" hidden="false" customHeight="true" outlineLevel="0" collapsed="false">
      <c r="A21" s="106" t="s">
        <v>34</v>
      </c>
      <c r="B21" s="94" t="s">
        <v>35</v>
      </c>
      <c r="C21" s="94"/>
      <c r="D21" s="93"/>
      <c r="E21" s="107" t="s">
        <v>36</v>
      </c>
      <c r="F21" s="107"/>
      <c r="G21" s="107"/>
      <c r="H21" s="107"/>
      <c r="I21" s="107"/>
      <c r="J21" s="93"/>
      <c r="K21" s="108" t="s">
        <v>31</v>
      </c>
      <c r="L21" s="109" t="s">
        <v>37</v>
      </c>
      <c r="M21" s="109"/>
      <c r="N21" s="110" t="s">
        <v>38</v>
      </c>
      <c r="O21" s="111" t="s">
        <v>26</v>
      </c>
      <c r="P21" s="108" t="s">
        <v>31</v>
      </c>
      <c r="Q21" s="93"/>
      <c r="R21" s="93"/>
      <c r="S21" s="93"/>
      <c r="T21" s="93"/>
      <c r="U21" s="93"/>
    </row>
    <row r="22" customFormat="false" ht="14.65" hidden="false" customHeight="true" outlineLevel="0" collapsed="false">
      <c r="A22" s="112" t="n">
        <v>1</v>
      </c>
      <c r="B22" s="113" t="n">
        <v>8</v>
      </c>
      <c r="C22" s="113" t="n">
        <v>6</v>
      </c>
      <c r="D22" s="93"/>
      <c r="E22" s="93"/>
      <c r="F22" s="93"/>
      <c r="G22" s="93"/>
      <c r="H22" s="93"/>
      <c r="I22" s="114" t="s">
        <v>39</v>
      </c>
      <c r="J22" s="93"/>
      <c r="K22" s="112" t="n">
        <v>1</v>
      </c>
      <c r="L22" s="115" t="n">
        <f aca="false">$B22</f>
        <v>8</v>
      </c>
      <c r="M22" s="116" t="n">
        <f aca="false">$C22</f>
        <v>6</v>
      </c>
      <c r="N22" s="117" t="str">
        <f aca="false">IF(ISBLANK(RR!$J4),"",IF(RR!$J4="B",$B22,$C22))</f>
        <v/>
      </c>
      <c r="O22" s="118" t="n">
        <v>1</v>
      </c>
      <c r="P22" s="113" t="n">
        <v>1</v>
      </c>
      <c r="Q22" s="93"/>
      <c r="R22" s="119" t="str">
        <f aca="false">CONCATENATE(ADDRESS(B22+2,C22+1,4,1),CHAR(32),ADDRESS(C22+2,B22+1,4,1))</f>
        <v>G10 I8</v>
      </c>
      <c r="S22" s="120"/>
      <c r="T22" s="93"/>
      <c r="U22" s="93"/>
    </row>
    <row r="23" customFormat="false" ht="14.65" hidden="false" customHeight="true" outlineLevel="0" collapsed="false">
      <c r="A23" s="112" t="n">
        <v>1</v>
      </c>
      <c r="B23" s="113" t="n">
        <v>3</v>
      </c>
      <c r="C23" s="113" t="n">
        <v>1</v>
      </c>
      <c r="D23" s="93"/>
      <c r="E23" s="93"/>
      <c r="F23" s="93"/>
      <c r="G23" s="93"/>
      <c r="H23" s="93"/>
      <c r="I23" s="93"/>
      <c r="J23" s="93"/>
      <c r="K23" s="112"/>
      <c r="L23" s="115" t="n">
        <f aca="false">$B23</f>
        <v>3</v>
      </c>
      <c r="M23" s="116" t="n">
        <f aca="false">$C23</f>
        <v>1</v>
      </c>
      <c r="N23" s="117" t="str">
        <f aca="false">IF(ISBLANK(RR!$J5),"",IF(RR!$J5="B",$B23,$C23))</f>
        <v/>
      </c>
      <c r="O23" s="118" t="n">
        <v>2</v>
      </c>
      <c r="P23" s="113" t="n">
        <v>1</v>
      </c>
      <c r="Q23" s="93"/>
      <c r="R23" s="119" t="str">
        <f aca="false">CONCATENATE(ADDRESS(B23+2,C23+1,4,1)," ",ADDRESS(C23+2,B23+1,4))</f>
        <v>B5 D3</v>
      </c>
      <c r="S23" s="120"/>
      <c r="T23" s="93"/>
      <c r="U23" s="93"/>
    </row>
    <row r="24" customFormat="false" ht="14.65" hidden="false" customHeight="true" outlineLevel="0" collapsed="false">
      <c r="A24" s="112" t="n">
        <v>1</v>
      </c>
      <c r="B24" s="113" t="n">
        <v>4</v>
      </c>
      <c r="C24" s="113" t="n">
        <v>2</v>
      </c>
      <c r="D24" s="93"/>
      <c r="E24" s="93"/>
      <c r="F24" s="93"/>
      <c r="G24" s="93"/>
      <c r="H24" s="93"/>
      <c r="I24" s="93"/>
      <c r="J24" s="93"/>
      <c r="K24" s="112"/>
      <c r="L24" s="115" t="n">
        <f aca="false">$B24</f>
        <v>4</v>
      </c>
      <c r="M24" s="116" t="n">
        <f aca="false">$C24</f>
        <v>2</v>
      </c>
      <c r="N24" s="117" t="str">
        <f aca="false">IF(ISBLANK(RR!$J6),"",IF(RR!$J6="B",$B24,$C24))</f>
        <v/>
      </c>
      <c r="O24" s="118" t="n">
        <v>3</v>
      </c>
      <c r="P24" s="113" t="n">
        <v>1</v>
      </c>
      <c r="Q24" s="93"/>
      <c r="R24" s="119" t="str">
        <f aca="false">CONCATENATE(ADDRESS(B24+2,C24+1,4,1)," ",ADDRESS(C24+2,B24+1,4))</f>
        <v>C6 E4</v>
      </c>
      <c r="S24" s="120"/>
      <c r="T24" s="93"/>
      <c r="U24" s="93"/>
    </row>
    <row r="25" customFormat="false" ht="14.65" hidden="false" customHeight="true" outlineLevel="0" collapsed="false">
      <c r="A25" s="112" t="n">
        <v>1</v>
      </c>
      <c r="B25" s="113" t="n">
        <v>7</v>
      </c>
      <c r="C25" s="113" t="n">
        <v>5</v>
      </c>
      <c r="D25" s="121" t="s">
        <v>33</v>
      </c>
      <c r="E25" s="93"/>
      <c r="F25" s="93"/>
      <c r="G25" s="93"/>
      <c r="H25" s="93"/>
      <c r="I25" s="93"/>
      <c r="J25" s="93"/>
      <c r="K25" s="112"/>
      <c r="L25" s="115" t="n">
        <f aca="false">$B25</f>
        <v>7</v>
      </c>
      <c r="M25" s="116" t="n">
        <f aca="false">$C25</f>
        <v>5</v>
      </c>
      <c r="N25" s="117" t="str">
        <f aca="false">IF(ISBLANK(RR!$J7),"",IF(RR!$J7="B",$B25,$C25))</f>
        <v/>
      </c>
      <c r="O25" s="118" t="n">
        <v>4</v>
      </c>
      <c r="P25" s="113" t="n">
        <v>1</v>
      </c>
      <c r="Q25" s="93"/>
      <c r="R25" s="119" t="str">
        <f aca="false">CONCATENATE(ADDRESS(B25+2,C25+1,4,1)," ",ADDRESS(C25+2,B25+1,4))</f>
        <v>F9 H7</v>
      </c>
      <c r="S25" s="120"/>
      <c r="T25" s="93"/>
      <c r="U25" s="93"/>
    </row>
    <row r="26" customFormat="false" ht="14.65" hidden="false" customHeight="true" outlineLevel="0" collapsed="false">
      <c r="A26" s="112"/>
      <c r="B26" s="113"/>
      <c r="C26" s="113"/>
      <c r="D26" s="93" t="n">
        <v>0</v>
      </c>
      <c r="E26" s="93"/>
      <c r="F26" s="93"/>
      <c r="G26" s="93"/>
      <c r="H26" s="93"/>
      <c r="I26" s="93"/>
      <c r="J26" s="93"/>
      <c r="K26" s="112"/>
      <c r="L26" s="113"/>
      <c r="M26" s="122"/>
      <c r="N26" s="123"/>
      <c r="O26" s="118"/>
      <c r="P26" s="113"/>
      <c r="Q26" s="93"/>
      <c r="R26" s="124"/>
      <c r="S26" s="93"/>
      <c r="T26" s="93"/>
      <c r="U26" s="93"/>
    </row>
    <row r="27" customFormat="false" ht="14.65" hidden="false" customHeight="true" outlineLevel="0" collapsed="false">
      <c r="A27" s="112" t="n">
        <v>2</v>
      </c>
      <c r="B27" s="113" t="n">
        <v>6</v>
      </c>
      <c r="C27" s="113" t="n">
        <v>4</v>
      </c>
      <c r="D27" s="121" t="s">
        <v>32</v>
      </c>
      <c r="E27" s="93"/>
      <c r="F27" s="93"/>
      <c r="G27" s="93"/>
      <c r="H27" s="93"/>
      <c r="I27" s="93"/>
      <c r="J27" s="93"/>
      <c r="K27" s="112" t="n">
        <v>2</v>
      </c>
      <c r="L27" s="113" t="n">
        <f aca="false">IF(ISERROR(MATCH(B27,$B22:$B25,0)),IF(ISERROR(MATCH(B27,$C22:$C25,0)),IF(ISERROR(MATCH(LOOKUP(B27,$E27:$I27,$E25:$I25),$B22:$B25,0)),INDEX($M22:$M25,MATCH(LOOKUP(B27,$E27:$I27,$E25:$I25),$C22:$C25,0),1),INDEX($L22:$L25,MATCH(LOOKUP(B27,$E27:$I27,$E25:$I25),$B22:$B25,0),1)),INDEX($M22:$M25,MATCH(B27,$C22:$C25,0),1)),INDEX($L22:$L25,MATCH(B27,$B22:$B25,0),1))</f>
        <v>6</v>
      </c>
      <c r="M27" s="122" t="n">
        <f aca="false">IF(ISERROR(MATCH(C27,$B$22:$B$25,0)),IF(ISERROR(MATCH(C27,$C$22:$C$25,0)),IF(ISERROR(MATCH(LOOKUP(C27,$E$27:$I$27,$E$25:$I$25),$B$22:$B$25,0)),INDEX($M$22:$M$25,MATCH(LOOKUP(C27,$E$27:$I$27,$E$25:$I$25),$C$22:$C$25,0),1),INDEX($L$22:$L$25,MATCH(LOOKUP(C27,$E$27:$I$27,$E$25:$I$25),$B$22:$B$25,0),1)),INDEX($M$22:$M$25,MATCH(C27,$C$22:$C$25,0),1)),INDEX($L$22:$L$25,MATCH(C27,$B$22:$B$25,0),1))</f>
        <v>4</v>
      </c>
      <c r="N27" s="117" t="str">
        <f aca="false">IF(ISBLANK(RR!$J9),"",IF(RR!$J9="B",$B27,$C27))</f>
        <v/>
      </c>
      <c r="O27" s="118" t="n">
        <v>1</v>
      </c>
      <c r="P27" s="113" t="n">
        <v>2</v>
      </c>
      <c r="Q27" s="93"/>
      <c r="R27" s="119" t="str">
        <f aca="false">CONCATENATE(ADDRESS(B27+2,C27+1,4,1)," ",ADDRESS(C27+2,B27+1,4))</f>
        <v>E8 G6</v>
      </c>
      <c r="S27" s="120"/>
      <c r="T27" s="93"/>
      <c r="U27" s="93"/>
    </row>
    <row r="28" customFormat="false" ht="14.65" hidden="false" customHeight="true" outlineLevel="0" collapsed="false">
      <c r="A28" s="112" t="n">
        <v>2</v>
      </c>
      <c r="B28" s="113" t="n">
        <v>5</v>
      </c>
      <c r="C28" s="113" t="n">
        <v>3</v>
      </c>
      <c r="D28" s="93"/>
      <c r="E28" s="93"/>
      <c r="F28" s="93"/>
      <c r="G28" s="93"/>
      <c r="H28" s="93"/>
      <c r="I28" s="93"/>
      <c r="J28" s="93"/>
      <c r="K28" s="112"/>
      <c r="L28" s="113" t="n">
        <f aca="false">IF(ISERROR(MATCH(B28,$B$22:$B$25,0)),IF(ISERROR(MATCH(B28,$C$22:$C$25,0)),IF(ISERROR(MATCH(LOOKUP(B28,$E$27:$I$27,$E$25:$I$25),$B$22:$B$25,0)),INDEX($M$22:$M$25,MATCH(LOOKUP(B28,$E$27:$I$27,$E$25:$I$25),$C$22:$C$25,0),1),INDEX($L$22:$L$25,MATCH(LOOKUP(B28,$E$27:$I$27,$E$25:$I$25),$B$22:$B$25,0),1)),INDEX($M$22:$M$25,MATCH(B28,$C$22:$C$25,0),1)),INDEX($L$22:$L$25,MATCH(B28,$B$22:$B$25,0),1))</f>
        <v>5</v>
      </c>
      <c r="M28" s="122" t="n">
        <f aca="false">IF(ISERROR(MATCH(C28,$B$22:$B$25,0)),IF(ISERROR(MATCH(C28,$C$22:$C$25,0)),IF(ISERROR(MATCH(LOOKUP(C28,$E$27:$I$27,$E$25:$I$25),$B$22:$B$25,0)),INDEX($M$22:$M$25,MATCH(LOOKUP(C28,$E$27:$I$27,$E$25:$I$25),$C$22:$C$25,0),1),INDEX($L$22:$L$25,MATCH(LOOKUP(C28,$E$27:$I$27,$E$25:$I$25),$B$22:$B$25,0),1)),INDEX($M$22:$M$25,MATCH(C28,$C$22:$C$25,0),1)),INDEX($L$22:$L$25,MATCH(C28,$B$22:$B$25,0),1))</f>
        <v>3</v>
      </c>
      <c r="N28" s="117" t="str">
        <f aca="false">IF(ISBLANK(RR!$J10),"",IF(RR!$J10="B",$B28,$C28))</f>
        <v/>
      </c>
      <c r="O28" s="118" t="n">
        <v>2</v>
      </c>
      <c r="P28" s="113" t="n">
        <v>2</v>
      </c>
      <c r="Q28" s="93"/>
      <c r="R28" s="119" t="str">
        <f aca="false">CONCATENATE(ADDRESS(B28+2,C28+1,4,1)," ",ADDRESS(C28+2,B28+1,4))</f>
        <v>D7 F5</v>
      </c>
      <c r="S28" s="120"/>
      <c r="T28" s="93"/>
      <c r="U28" s="93"/>
    </row>
    <row r="29" customFormat="false" ht="14.65" hidden="false" customHeight="true" outlineLevel="0" collapsed="false">
      <c r="A29" s="112" t="n">
        <v>2</v>
      </c>
      <c r="B29" s="113" t="n">
        <v>2</v>
      </c>
      <c r="C29" s="113" t="n">
        <v>8</v>
      </c>
      <c r="D29" s="93"/>
      <c r="E29" s="93"/>
      <c r="F29" s="93"/>
      <c r="G29" s="93"/>
      <c r="H29" s="93"/>
      <c r="I29" s="93"/>
      <c r="J29" s="93"/>
      <c r="K29" s="112"/>
      <c r="L29" s="113" t="n">
        <f aca="false">IF(ISERROR(MATCH(B29,$B$22:$B$25,0)),IF(ISERROR(MATCH(B29,$C$22:$C$25,0)),IF(ISERROR(MATCH(LOOKUP(B29,$E$27:$I$27,$E$25:$I$25),$B$22:$B$25,0)),INDEX($M$22:$M$25,MATCH(LOOKUP(B29,$E$27:$I$27,$E$25:$I$25),$C$22:$C$25,0),1),INDEX($L$22:$L$25,MATCH(LOOKUP(B29,$E$27:$I$27,$E$25:$I$25),$B$22:$B$25,0),1)),INDEX($M$22:$M$25,MATCH(B29,$C$22:$C$25,0),1)),INDEX($L$22:$L$25,MATCH(B29,$B$22:$B$25,0),1))</f>
        <v>2</v>
      </c>
      <c r="M29" s="122" t="n">
        <f aca="false">IF(ISERROR(MATCH(C29,$B$22:$B$25,0)),IF(ISERROR(MATCH(C29,$C$22:$C$25,0)),IF(ISERROR(MATCH(LOOKUP(C29,$E$27:$I$27,$E$25:$I$25),$B$22:$B$25,0)),INDEX($M$22:$M$25,MATCH(LOOKUP(C29,$E$27:$I$27,$E$25:$I$25),$C$22:$C$25,0),1),INDEX($L$22:$L$25,MATCH(LOOKUP(C29,$E$27:$I$27,$E$25:$I$25),$B$22:$B$25,0),1)),INDEX($M$22:$M$25,MATCH(C29,$C$22:$C$25,0),1)),INDEX($L$22:$L$25,MATCH(C29,$B$22:$B$25,0),1))</f>
        <v>8</v>
      </c>
      <c r="N29" s="117" t="str">
        <f aca="false">IF(ISBLANK(RR!$J11),"",IF(RR!$J11="B",$B29,$C29))</f>
        <v/>
      </c>
      <c r="O29" s="118" t="n">
        <v>3</v>
      </c>
      <c r="P29" s="113" t="n">
        <v>2</v>
      </c>
      <c r="Q29" s="93"/>
      <c r="R29" s="119" t="str">
        <f aca="false">CONCATENATE(ADDRESS(B29+2,C29+1,4,1)," ",ADDRESS(C29+2,B29+1,4))</f>
        <v>I4 C10</v>
      </c>
      <c r="S29" s="120"/>
      <c r="T29" s="93"/>
      <c r="U29" s="93"/>
    </row>
    <row r="30" customFormat="false" ht="14.65" hidden="false" customHeight="true" outlineLevel="0" collapsed="false">
      <c r="A30" s="112" t="n">
        <v>2</v>
      </c>
      <c r="B30" s="113" t="n">
        <v>1</v>
      </c>
      <c r="C30" s="113" t="n">
        <v>7</v>
      </c>
      <c r="D30" s="121" t="s">
        <v>33</v>
      </c>
      <c r="E30" s="112"/>
      <c r="F30" s="112"/>
      <c r="G30" s="112"/>
      <c r="H30" s="112"/>
      <c r="I30" s="112"/>
      <c r="J30" s="112"/>
      <c r="K30" s="112"/>
      <c r="L30" s="113" t="n">
        <f aca="false">IF(ISERROR(MATCH(B30,$B$22:$B$25,0)),IF(ISERROR(MATCH(B30,$C$22:$C$25,0)),IF(ISERROR(MATCH(LOOKUP(B30,$E$27:$I$27,$E$25:$I$25),$B$22:$B$25,0)),INDEX($M$22:$M$25,MATCH(LOOKUP(B30,$E$27:$I$27,$E$25:$I$25),$C$22:$C$25,0),1),INDEX($L$22:$L$25,MATCH(LOOKUP(B30,$E$27:$I$27,$E$25:$I$25),$B$22:$B$25,0),1)),INDEX($M$22:$M$25,MATCH(B30,$C$22:$C$25,0),1)),INDEX($L$22:$L$25,MATCH(B30,$B$22:$B$25,0),1))</f>
        <v>1</v>
      </c>
      <c r="M30" s="122" t="n">
        <f aca="false">IF(ISERROR(MATCH(C30,$B$22:$B$25,0)),IF(ISERROR(MATCH(C30,$C$22:$C$25,0)),IF(ISERROR(MATCH(LOOKUP(C30,$E$27:$I$27,$E$25:$I$25),$B$22:$B$25,0)),INDEX($M$22:$M$25,MATCH(LOOKUP(C30,$E$27:$I$27,$E$25:$I$25),$C$22:$C$25,0),1),INDEX($L$22:$L$25,MATCH(LOOKUP(C30,$E$27:$I$27,$E$25:$I$25),$B$22:$B$25,0),1)),INDEX($M$22:$M$25,MATCH(C30,$C$22:$C$25,0),1)),INDEX($L$22:$L$25,MATCH(C30,$B$22:$B$25,0),1))</f>
        <v>7</v>
      </c>
      <c r="N30" s="117" t="str">
        <f aca="false">IF(ISBLANK(RR!$J12),"",IF(RR!$J12="B",$B30,$C30))</f>
        <v/>
      </c>
      <c r="O30" s="118" t="n">
        <v>4</v>
      </c>
      <c r="P30" s="113" t="n">
        <v>2</v>
      </c>
      <c r="Q30" s="93"/>
      <c r="R30" s="119" t="str">
        <f aca="false">CONCATENATE(ADDRESS(B30+2,C30+1,4,1)," ",ADDRESS(C30+2,B30+1,4))</f>
        <v>H3 B9</v>
      </c>
      <c r="S30" s="120"/>
      <c r="T30" s="93"/>
      <c r="U30" s="93"/>
    </row>
    <row r="31" customFormat="false" ht="14.65" hidden="false" customHeight="true" outlineLevel="0" collapsed="false">
      <c r="A31" s="112"/>
      <c r="B31" s="113"/>
      <c r="C31" s="113"/>
      <c r="D31" s="93"/>
      <c r="E31" s="112"/>
      <c r="F31" s="112"/>
      <c r="G31" s="112"/>
      <c r="H31" s="112"/>
      <c r="I31" s="112"/>
      <c r="J31" s="112"/>
      <c r="K31" s="112"/>
      <c r="L31" s="113"/>
      <c r="M31" s="122"/>
      <c r="N31" s="123"/>
      <c r="O31" s="118"/>
      <c r="P31" s="113"/>
      <c r="Q31" s="93"/>
      <c r="R31" s="124"/>
      <c r="S31" s="93"/>
      <c r="T31" s="93"/>
      <c r="U31" s="93"/>
    </row>
    <row r="32" customFormat="false" ht="14.65" hidden="false" customHeight="true" outlineLevel="0" collapsed="false">
      <c r="A32" s="112" t="n">
        <v>3</v>
      </c>
      <c r="B32" s="113" t="n">
        <v>5</v>
      </c>
      <c r="C32" s="113" t="n">
        <v>2</v>
      </c>
      <c r="D32" s="121" t="s">
        <v>32</v>
      </c>
      <c r="E32" s="112"/>
      <c r="F32" s="112"/>
      <c r="G32" s="112"/>
      <c r="H32" s="112"/>
      <c r="I32" s="112"/>
      <c r="J32" s="112"/>
      <c r="K32" s="112" t="n">
        <v>3</v>
      </c>
      <c r="L32" s="113" t="n">
        <f aca="false">IF(ISERROR(MATCH(B32,$B27:$B30,0)),IF(ISERROR(MATCH(B32,$C27:$C30,0)),IF(ISERROR(MATCH(LOOKUP(B32,$E32:$I32,$E30:$I30),$B27:$B30,0)),INDEX($M27:$M30,MATCH(LOOKUP(B32,$E32:$I32,$E30:$I30),$C27:$C30,0),1),INDEX($L27:$L30,MATCH(LOOKUP(B32,$E32:$I32,$E30:$I30),$B27:$B30,0),1)),INDEX($M27:$M30,MATCH(B32,$C27:$C30,0),1)),INDEX($L27:$L30,MATCH(B32,$B27:$B30,0),1))</f>
        <v>5</v>
      </c>
      <c r="M32" s="122" t="n">
        <f aca="false">IF(ISERROR(MATCH(C32,$B27:$B30,0)),IF(ISERROR(MATCH(C32,$C27:$C30,0)),IF(ISERROR(MATCH(LOOKUP(C32,$E32:$I32,$E30:$I30),$B27:$B30,0)),INDEX($M27:$M30,MATCH(LOOKUP(C32,$E32:$I32,$E30:$I30),$C27:$C30,0),1),INDEX($L27:$L30,MATCH(LOOKUP(C32,$E32:$I32,$E30:$I30),$B27:$B30,0),1)),INDEX($M27:$M30,MATCH(C32,$C27:$C30,0),1)),INDEX($L27:$L30,MATCH(C32,$B27:$B30,0),1))</f>
        <v>2</v>
      </c>
      <c r="N32" s="117" t="str">
        <f aca="false">IF(ISBLANK(RR!$J14),"",IF(RR!$J14="B",$B32,$C32))</f>
        <v/>
      </c>
      <c r="O32" s="118" t="n">
        <v>1</v>
      </c>
      <c r="P32" s="113" t="n">
        <v>3</v>
      </c>
      <c r="Q32" s="93"/>
      <c r="R32" s="119" t="str">
        <f aca="false">CONCATENATE(ADDRESS(B32+2,C32+1,4,1)," ",ADDRESS(C32+2,B32+1,4))</f>
        <v>C7 F4</v>
      </c>
      <c r="S32" s="120"/>
      <c r="T32" s="93"/>
      <c r="U32" s="93"/>
    </row>
    <row r="33" customFormat="false" ht="14.65" hidden="false" customHeight="true" outlineLevel="0" collapsed="false">
      <c r="A33" s="112" t="n">
        <v>3</v>
      </c>
      <c r="B33" s="113" t="n">
        <v>7</v>
      </c>
      <c r="C33" s="113" t="n">
        <v>4</v>
      </c>
      <c r="D33" s="93"/>
      <c r="E33" s="112"/>
      <c r="F33" s="112"/>
      <c r="G33" s="112"/>
      <c r="H33" s="112"/>
      <c r="I33" s="112"/>
      <c r="J33" s="112"/>
      <c r="K33" s="112"/>
      <c r="L33" s="113" t="n">
        <f aca="false">IF(ISERROR(MATCH(B33,$B27:$B30,0)),IF(ISERROR(MATCH(B33,$C27:$C30,0)),IF(ISERROR(MATCH(LOOKUP(B33,$E32:$I32,$E30:$I30),$B27:$B30,0)),INDEX($M27:$M30,MATCH(LOOKUP(B33,$E32:$I32,$E30:$I30),$C27:$C30,0),1),INDEX($L27:$L30,MATCH(LOOKUP(B33,$E32:$I32,$E30:$I30),$B27:$B30,0),1)),INDEX($M27:$M30,MATCH(B33,$C27:$C30,0),1)),INDEX($L27:$L30,MATCH(B33,$B27:$B30,0),1))</f>
        <v>7</v>
      </c>
      <c r="M33" s="122" t="n">
        <f aca="false">IF(ISERROR(MATCH(C33,$B27:$B30,0)),IF(ISERROR(MATCH(C33,$C27:$C30,0)),IF(ISERROR(MATCH(LOOKUP(C33,$E32:$I32,$E30:$I30),$B27:$B30,0)),INDEX($M27:$M30,MATCH(LOOKUP(C33,$E32:$I32,$E30:$I30),$C27:$C30,0),1),INDEX($L27:$L30,MATCH(LOOKUP(C33,$E32:$I32,$E30:$I30),$B27:$B30,0),1)),INDEX($M27:$M30,MATCH(C33,$C27:$C30,0),1)),INDEX($L27:$L30,MATCH(C33,$B27:$B30,0),1))</f>
        <v>4</v>
      </c>
      <c r="N33" s="117" t="str">
        <f aca="false">IF(ISBLANK(RR!$J15),"",IF(RR!$J15="B",$B33,$C33))</f>
        <v/>
      </c>
      <c r="O33" s="118" t="n">
        <v>2</v>
      </c>
      <c r="P33" s="113" t="n">
        <v>3</v>
      </c>
      <c r="Q33" s="93"/>
      <c r="R33" s="119" t="str">
        <f aca="false">CONCATENATE(ADDRESS(B33+2,C33+1,4,1)," ",ADDRESS(C33+2,B33+1,4))</f>
        <v>E9 H6</v>
      </c>
      <c r="S33" s="120"/>
      <c r="T33" s="93"/>
      <c r="U33" s="93"/>
    </row>
    <row r="34" customFormat="false" ht="14.65" hidden="false" customHeight="true" outlineLevel="0" collapsed="false">
      <c r="A34" s="112" t="n">
        <v>3</v>
      </c>
      <c r="B34" s="113" t="n">
        <v>1</v>
      </c>
      <c r="C34" s="113" t="n">
        <v>6</v>
      </c>
      <c r="D34" s="93"/>
      <c r="E34" s="112"/>
      <c r="F34" s="112"/>
      <c r="G34" s="112"/>
      <c r="H34" s="112"/>
      <c r="I34" s="112"/>
      <c r="J34" s="112"/>
      <c r="K34" s="112"/>
      <c r="L34" s="113" t="n">
        <f aca="false">IF(ISERROR(MATCH(B34,$B27:$B30,0)),IF(ISERROR(MATCH(B34,$C27:$C30,0)),IF(ISERROR(MATCH(LOOKUP(B34,$E32:$I32,$E30:$I30),$B27:$B30,0)),INDEX($M27:$M30,MATCH(LOOKUP(B34,$E32:$I32,$E30:$I30),$C27:$C30,0),1),INDEX($L27:$L30,MATCH(LOOKUP(B34,$E32:$I32,$E30:$I30),$B27:$B30,0),1)),INDEX($M27:$M30,MATCH(B34,$C27:$C30,0),1)),INDEX($L27:$L30,MATCH(B34,$B27:$B30,0),1))</f>
        <v>1</v>
      </c>
      <c r="M34" s="122" t="n">
        <f aca="false">IF(ISERROR(MATCH(C34,$B27:$B30,0)),IF(ISERROR(MATCH(C34,$C27:$C30,0)),IF(ISERROR(MATCH(LOOKUP(C34,$E32:$I32,$E30:$I30),$B27:$B30,0)),INDEX($M27:$M30,MATCH(LOOKUP(C34,$E32:$I32,$E30:$I30),$C27:$C30,0),1),INDEX($L27:$L30,MATCH(LOOKUP(C34,$E32:$I32,$E30:$I30),$B27:$B30,0),1)),INDEX($M27:$M30,MATCH(C34,$C27:$C30,0),1)),INDEX($L27:$L30,MATCH(C34,$B27:$B30,0),1))</f>
        <v>6</v>
      </c>
      <c r="N34" s="117" t="str">
        <f aca="false">IF(ISBLANK(RR!$J16),"",IF(RR!$J16="B",$B34,$C34))</f>
        <v/>
      </c>
      <c r="O34" s="118" t="n">
        <v>3</v>
      </c>
      <c r="P34" s="113" t="n">
        <v>3</v>
      </c>
      <c r="Q34" s="93"/>
      <c r="R34" s="119" t="str">
        <f aca="false">CONCATENATE(ADDRESS(B34+2,C34+1,4,1)," ",ADDRESS(C34+2,B34+1,4))</f>
        <v>G3 B8</v>
      </c>
      <c r="S34" s="120"/>
      <c r="T34" s="93"/>
      <c r="U34" s="93"/>
    </row>
    <row r="35" customFormat="false" ht="14.65" hidden="false" customHeight="true" outlineLevel="0" collapsed="false">
      <c r="A35" s="112" t="n">
        <v>3</v>
      </c>
      <c r="B35" s="113" t="n">
        <v>3</v>
      </c>
      <c r="C35" s="113" t="n">
        <v>8</v>
      </c>
      <c r="D35" s="121" t="s">
        <v>33</v>
      </c>
      <c r="E35" s="112"/>
      <c r="F35" s="112"/>
      <c r="G35" s="112"/>
      <c r="H35" s="112"/>
      <c r="I35" s="112"/>
      <c r="J35" s="112"/>
      <c r="K35" s="112"/>
      <c r="L35" s="113" t="n">
        <f aca="false">IF(ISERROR(MATCH(B35,$B27:$B30,0)),IF(ISERROR(MATCH(B35,$C27:$C30,0)),IF(ISERROR(MATCH(LOOKUP(B35,$E32:$I32,$E30:$I30),$B27:$B30,0)),INDEX($M27:$M30,MATCH(LOOKUP(B35,$E32:$I32,$E30:$I30),$C27:$C30,0),1),INDEX($L27:$L30,MATCH(LOOKUP(B35,$E32:$I32,$E30:$I30),$B27:$B30,0),1)),INDEX($M27:$M30,MATCH(B35,$C27:$C30,0),1)),INDEX($L27:$L30,MATCH(B35,$B27:$B30,0),1))</f>
        <v>3</v>
      </c>
      <c r="M35" s="122" t="n">
        <f aca="false">IF(ISERROR(MATCH(C35,$B27:$B30,0)),IF(ISERROR(MATCH(C35,$C27:$C30,0)),IF(ISERROR(MATCH(LOOKUP(C35,$E32:$I32,$E30:$I30),$B27:$B30,0)),INDEX($M27:$M30,MATCH(LOOKUP(C35,$E32:$I32,$E30:$I30),$C27:$C30,0),1),INDEX($L27:$L30,MATCH(LOOKUP(C35,$E32:$I32,$E30:$I30),$B27:$B30,0),1)),INDEX($M27:$M30,MATCH(C35,$C27:$C30,0),1)),INDEX($L27:$L30,MATCH(C35,$B27:$B30,0),1))</f>
        <v>8</v>
      </c>
      <c r="N35" s="117" t="str">
        <f aca="false">IF(ISBLANK(RR!$J17),"",IF(RR!$J17="B",$B35,$C35))</f>
        <v/>
      </c>
      <c r="O35" s="118" t="n">
        <v>4</v>
      </c>
      <c r="P35" s="113" t="n">
        <v>3</v>
      </c>
      <c r="Q35" s="93"/>
      <c r="R35" s="119" t="str">
        <f aca="false">CONCATENATE(ADDRESS(B35+2,C35+1,4,1)," ",ADDRESS(C35+2,B35+1,4))</f>
        <v>I5 D10</v>
      </c>
      <c r="S35" s="120"/>
      <c r="T35" s="93"/>
      <c r="U35" s="93"/>
    </row>
    <row r="36" customFormat="false" ht="14.65" hidden="false" customHeight="true" outlineLevel="0" collapsed="false">
      <c r="A36" s="112"/>
      <c r="B36" s="113"/>
      <c r="C36" s="113"/>
      <c r="D36" s="93" t="n">
        <f aca="false">COUNT(E35:I35)</f>
        <v>0</v>
      </c>
      <c r="E36" s="112"/>
      <c r="F36" s="112"/>
      <c r="G36" s="112"/>
      <c r="H36" s="112"/>
      <c r="I36" s="112"/>
      <c r="J36" s="112"/>
      <c r="K36" s="112"/>
      <c r="L36" s="113"/>
      <c r="M36" s="122"/>
      <c r="N36" s="123"/>
      <c r="O36" s="118"/>
      <c r="P36" s="113"/>
      <c r="Q36" s="93"/>
      <c r="R36" s="124"/>
      <c r="S36" s="93"/>
      <c r="T36" s="93"/>
      <c r="U36" s="93"/>
    </row>
    <row r="37" customFormat="false" ht="14.65" hidden="false" customHeight="true" outlineLevel="0" collapsed="false">
      <c r="A37" s="112" t="n">
        <v>4</v>
      </c>
      <c r="B37" s="113" t="n">
        <v>5</v>
      </c>
      <c r="C37" s="113" t="n">
        <v>1</v>
      </c>
      <c r="D37" s="121" t="s">
        <v>32</v>
      </c>
      <c r="E37" s="112"/>
      <c r="F37" s="112"/>
      <c r="G37" s="112"/>
      <c r="H37" s="112"/>
      <c r="I37" s="112"/>
      <c r="J37" s="112"/>
      <c r="K37" s="112" t="n">
        <v>4</v>
      </c>
      <c r="L37" s="113" t="n">
        <f aca="false">IF(ISERROR(MATCH(B37,$B32:$B35,0)),IF(ISERROR(MATCH(B37,$C32:$C35,0)),IF(ISERROR(MATCH(LOOKUP(B37,$E37:$I37,$E35:$I35),$B32:$B35,0)),INDEX($M32:$M35,MATCH(LOOKUP(B37,$E37:$I37,$E35:$I35),$C32:$C35,0),1),INDEX($L32:$L35,MATCH(LOOKUP(B37,$E37:$I37,$E35:$I35),$B32:$B35,0),1)),INDEX($M32:$M35,MATCH(B37,$C32:$C35,0),1)),INDEX($L32:$L35,MATCH(B37,$B32:$B35,0),1))</f>
        <v>5</v>
      </c>
      <c r="M37" s="122" t="n">
        <f aca="false">IF(ISERROR(MATCH(C37,$B32:$B35,0)),IF(ISERROR(MATCH(C37,$C32:$C35,0)),IF(ISERROR(MATCH(LOOKUP(C37,$E37:$I37,$E35:$I35),$B32:$B35,0)),INDEX($M32:$M35,MATCH(LOOKUP(C37,$E37:$I37,$E35:$I35),$C32:$C35,0),1),INDEX($L32:$L35,MATCH(LOOKUP(C37,$E37:$I37,$E35:$I35),$B32:$B35,0),1)),INDEX($M32:$M35,MATCH(C37,$C32:$C35,0),1)),INDEX($L32:$L35,MATCH(C37,$B32:$B35,0),1))</f>
        <v>1</v>
      </c>
      <c r="N37" s="117" t="str">
        <f aca="false">IF(ISBLANK(RR!$J19),"",IF(RR!$J19="B",$B37,$C37))</f>
        <v/>
      </c>
      <c r="O37" s="118" t="n">
        <v>1</v>
      </c>
      <c r="P37" s="113" t="n">
        <v>4</v>
      </c>
      <c r="Q37" s="93"/>
      <c r="R37" s="119" t="str">
        <f aca="false">CONCATENATE(ADDRESS(B37+2,C37+1,4,1)," ",ADDRESS(C37+2,B37+1,4))</f>
        <v>B7 F3</v>
      </c>
      <c r="S37" s="120"/>
      <c r="T37" s="93"/>
      <c r="U37" s="93"/>
    </row>
    <row r="38" customFormat="false" ht="14.65" hidden="false" customHeight="true" outlineLevel="0" collapsed="false">
      <c r="A38" s="112" t="n">
        <v>4</v>
      </c>
      <c r="B38" s="113" t="n">
        <v>8</v>
      </c>
      <c r="C38" s="113" t="n">
        <v>4</v>
      </c>
      <c r="D38" s="93"/>
      <c r="E38" s="112"/>
      <c r="F38" s="112"/>
      <c r="G38" s="112"/>
      <c r="H38" s="112"/>
      <c r="I38" s="112"/>
      <c r="J38" s="112"/>
      <c r="K38" s="112"/>
      <c r="L38" s="113" t="n">
        <f aca="false">IF(ISERROR(MATCH(B38,$B32:$B35,0)),IF(ISERROR(MATCH(B38,$C32:$C35,0)),IF(ISERROR(MATCH(LOOKUP(B38,$E37:$I37,$E35:$I35),$B32:$B35,0)),INDEX($M32:$M35,MATCH(LOOKUP(B38,$E37:$I37,$E35:$I35),$C32:$C35,0),1),INDEX($L32:$L35,MATCH(LOOKUP(B38,$E37:$I37,$E35:$I35),$B32:$B35,0),1)),INDEX($M32:$M35,MATCH(B38,$C32:$C35,0),1)),INDEX($L32:$L35,MATCH(B38,$B32:$B35,0),1))</f>
        <v>8</v>
      </c>
      <c r="M38" s="122" t="n">
        <f aca="false">IF(ISERROR(MATCH(C38,$B32:$B35,0)),IF(ISERROR(MATCH(C38,$C32:$C35,0)),IF(ISERROR(MATCH(LOOKUP(C38,$E37:$I37,$E35:$I35),$B32:$B35,0)),INDEX($M32:$M35,MATCH(LOOKUP(C38,$E37:$I37,$E35:$I35),$C32:$C35,0),1),INDEX($L32:$L35,MATCH(LOOKUP(C38,$E37:$I37,$E35:$I35),$B32:$B35,0),1)),INDEX($M32:$M35,MATCH(C38,$C32:$C35,0),1)),INDEX($L32:$L35,MATCH(C38,$B32:$B35,0),1))</f>
        <v>4</v>
      </c>
      <c r="N38" s="117" t="str">
        <f aca="false">IF(ISBLANK(RR!$J20),"",IF(RR!$J20="B",$B38,$C38))</f>
        <v/>
      </c>
      <c r="O38" s="118" t="n">
        <v>2</v>
      </c>
      <c r="P38" s="113" t="n">
        <v>4</v>
      </c>
      <c r="Q38" s="93"/>
      <c r="R38" s="119" t="str">
        <f aca="false">CONCATENATE(ADDRESS(B38+2,C38+1,4,1)," ",ADDRESS(C38+2,B38+1,4))</f>
        <v>E10 I6</v>
      </c>
      <c r="S38" s="120"/>
      <c r="T38" s="93"/>
      <c r="U38" s="93"/>
    </row>
    <row r="39" customFormat="false" ht="14.65" hidden="false" customHeight="true" outlineLevel="0" collapsed="false">
      <c r="A39" s="112" t="n">
        <v>4</v>
      </c>
      <c r="B39" s="113" t="n">
        <v>7</v>
      </c>
      <c r="C39" s="113" t="n">
        <v>3</v>
      </c>
      <c r="D39" s="93"/>
      <c r="E39" s="112"/>
      <c r="F39" s="112"/>
      <c r="G39" s="112"/>
      <c r="H39" s="112"/>
      <c r="I39" s="112"/>
      <c r="J39" s="112"/>
      <c r="K39" s="112"/>
      <c r="L39" s="113" t="n">
        <f aca="false">IF(ISERROR(MATCH(B39,$B32:$B35,0)),IF(ISERROR(MATCH(B39,$C32:$C35,0)),IF(ISERROR(MATCH(LOOKUP(B39,$E37:$I37,$E35:$I35),$B32:$B35,0)),INDEX($M32:$M35,MATCH(LOOKUP(B39,$E37:$I37,$E35:$I35),$C32:$C35,0),1),INDEX($L32:$L35,MATCH(LOOKUP(B39,$E37:$I37,$E35:$I35),$B32:$B35,0),1)),INDEX($M32:$M35,MATCH(B39,$C32:$C35,0),1)),INDEX($L32:$L35,MATCH(B39,$B32:$B35,0),1))</f>
        <v>7</v>
      </c>
      <c r="M39" s="122" t="n">
        <f aca="false">IF(ISERROR(MATCH(C39,$B32:$B35,0)),IF(ISERROR(MATCH(C39,$C32:$C35,0)),IF(ISERROR(MATCH(LOOKUP(C39,$E37:$I37,$E35:$I35),$B32:$B35,0)),INDEX($M32:$M35,MATCH(LOOKUP(C39,$E37:$I37,$E35:$I35),$C32:$C35,0),1),INDEX($L32:$L35,MATCH(LOOKUP(C39,$E37:$I37,$E35:$I35),$B32:$B35,0),1)),INDEX($M32:$M35,MATCH(C39,$C32:$C35,0),1)),INDEX($L32:$L35,MATCH(C39,$B32:$B35,0),1))</f>
        <v>3</v>
      </c>
      <c r="N39" s="117" t="str">
        <f aca="false">IF(ISBLANK(RR!$J21),"",IF(RR!$J21="B",$B39,$C39))</f>
        <v/>
      </c>
      <c r="O39" s="118" t="n">
        <v>3</v>
      </c>
      <c r="P39" s="113" t="n">
        <v>4</v>
      </c>
      <c r="Q39" s="93"/>
      <c r="R39" s="119" t="str">
        <f aca="false">CONCATENATE(ADDRESS(B39+2,C39+1,4,1)," ",ADDRESS(C39+2,B39+1,4))</f>
        <v>D9 H5</v>
      </c>
      <c r="S39" s="120"/>
      <c r="T39" s="93"/>
      <c r="U39" s="93"/>
    </row>
    <row r="40" customFormat="false" ht="14.65" hidden="false" customHeight="true" outlineLevel="0" collapsed="false">
      <c r="A40" s="112" t="n">
        <v>4</v>
      </c>
      <c r="B40" s="113" t="n">
        <v>6</v>
      </c>
      <c r="C40" s="113" t="n">
        <v>2</v>
      </c>
      <c r="D40" s="121" t="s">
        <v>33</v>
      </c>
      <c r="E40" s="112"/>
      <c r="F40" s="112"/>
      <c r="G40" s="112"/>
      <c r="H40" s="112"/>
      <c r="I40" s="112"/>
      <c r="J40" s="112"/>
      <c r="K40" s="112"/>
      <c r="L40" s="113" t="n">
        <f aca="false">IF(ISERROR(MATCH(B40,$B32:$B35,0)),IF(ISERROR(MATCH(B40,$C32:$C35,0)),IF(ISERROR(MATCH(LOOKUP(B40,$E37:$I37,$E35:$I35),$B32:$B35,0)),INDEX($M32:$M35,MATCH(LOOKUP(B40,$E37:$I37,$E35:$I35),$C32:$C35,0),1),INDEX($L32:$L35,MATCH(LOOKUP(B40,$E37:$I37,$E35:$I35),$B32:$B35,0),1)),INDEX($M32:$M35,MATCH(B40,$C32:$C35,0),1)),INDEX($L32:$L35,MATCH(B40,$B32:$B35,0),1))</f>
        <v>6</v>
      </c>
      <c r="M40" s="122" t="n">
        <f aca="false">IF(ISERROR(MATCH(C40,$B32:$B35,0)),IF(ISERROR(MATCH(C40,$C32:$C35,0)),IF(ISERROR(MATCH(LOOKUP(C40,$E37:$I37,$E35:$I35),$B32:$B35,0)),INDEX($M32:$M35,MATCH(LOOKUP(C40,$E37:$I37,$E35:$I35),$C32:$C35,0),1),INDEX($L32:$L35,MATCH(LOOKUP(C40,$E37:$I37,$E35:$I35),$B32:$B35,0),1)),INDEX($M32:$M35,MATCH(C40,$C32:$C35,0),1)),INDEX($L32:$L35,MATCH(C40,$B32:$B35,0),1))</f>
        <v>2</v>
      </c>
      <c r="N40" s="117" t="str">
        <f aca="false">IF(ISBLANK(RR!$J22),"",IF(RR!$J22="B",$B40,$C40))</f>
        <v/>
      </c>
      <c r="O40" s="118" t="n">
        <v>4</v>
      </c>
      <c r="P40" s="113" t="n">
        <v>4</v>
      </c>
      <c r="Q40" s="93"/>
      <c r="R40" s="119" t="str">
        <f aca="false">CONCATENATE(ADDRESS(B40+2,C40+1,4,1)," ",ADDRESS(C40+2,B40+1,4))</f>
        <v>C8 G4</v>
      </c>
      <c r="S40" s="120"/>
      <c r="T40" s="93"/>
      <c r="U40" s="93"/>
    </row>
    <row r="41" customFormat="false" ht="14.65" hidden="false" customHeight="true" outlineLevel="0" collapsed="false">
      <c r="A41" s="112"/>
      <c r="B41" s="113"/>
      <c r="C41" s="113"/>
      <c r="D41" s="93" t="n">
        <f aca="false">COUNT(E40:I40)</f>
        <v>0</v>
      </c>
      <c r="E41" s="112"/>
      <c r="F41" s="112"/>
      <c r="G41" s="112"/>
      <c r="H41" s="112"/>
      <c r="I41" s="112"/>
      <c r="J41" s="112"/>
      <c r="K41" s="112"/>
      <c r="L41" s="113"/>
      <c r="M41" s="122"/>
      <c r="N41" s="123"/>
      <c r="O41" s="118"/>
      <c r="P41" s="113"/>
      <c r="Q41" s="93"/>
      <c r="R41" s="124"/>
      <c r="S41" s="93"/>
      <c r="T41" s="93"/>
      <c r="U41" s="93"/>
    </row>
    <row r="42" customFormat="false" ht="14.65" hidden="false" customHeight="true" outlineLevel="0" collapsed="false">
      <c r="A42" s="112" t="n">
        <v>5</v>
      </c>
      <c r="B42" s="113" t="n">
        <v>1</v>
      </c>
      <c r="C42" s="113" t="n">
        <v>8</v>
      </c>
      <c r="D42" s="121" t="s">
        <v>32</v>
      </c>
      <c r="E42" s="112"/>
      <c r="F42" s="112"/>
      <c r="G42" s="112"/>
      <c r="H42" s="112"/>
      <c r="I42" s="112"/>
      <c r="J42" s="112"/>
      <c r="K42" s="112" t="n">
        <v>5</v>
      </c>
      <c r="L42" s="113" t="n">
        <f aca="false">IF(ISERROR(MATCH(B42,$B37:$B40,0)),IF(ISERROR(MATCH(B42,$C37:$C40,0)),IF(ISERROR(MATCH(LOOKUP(B42,$E42:$I42,$E40:$I40),$B37:$B40,0)),INDEX($M37:$M40,MATCH(LOOKUP(B42,$E42:$I42,$E40:$I40),$C37:$C40,0),1),INDEX($L37:$L40,MATCH(LOOKUP(B42,$E42:$I42,$E40:$I40),$B37:$B40,0),1)),INDEX($M37:$M40,MATCH(B42,$C37:$C40,0),1)),INDEX($L37:$L40,MATCH(B42,$B37:$B40,0),1))</f>
        <v>1</v>
      </c>
      <c r="M42" s="122" t="n">
        <f aca="false">IF(ISERROR(MATCH(C42,$B37:$B40,0)),IF(ISERROR(MATCH(C42,$C37:$C40,0)),IF(ISERROR(MATCH(LOOKUP(C42,$E42:$I42,$E40:$I40),$B37:$B40,0)),INDEX($M37:$M40,MATCH(LOOKUP(C42,$E42:$I42,$E40:$I40),$C37:$C40,0),1),INDEX($L37:$L40,MATCH(LOOKUP(C42,$E42:$I42,$E40:$I40),$B37:$B40,0),1)),INDEX($M37:$M40,MATCH(C42,$C37:$C40,0),1)),INDEX($L37:$L40,MATCH(C42,$B37:$B40,0),1))</f>
        <v>8</v>
      </c>
      <c r="N42" s="117" t="str">
        <f aca="false">IF(ISBLANK(RR!$J24),"",IF(RR!$J24="B",$B42,$C42))</f>
        <v/>
      </c>
      <c r="O42" s="118" t="n">
        <v>1</v>
      </c>
      <c r="P42" s="113" t="n">
        <v>5</v>
      </c>
      <c r="Q42" s="93"/>
      <c r="R42" s="119" t="str">
        <f aca="false">CONCATENATE(ADDRESS(B42+2,C42+1,4,1)," ",ADDRESS(C42+2,B42+1,4))</f>
        <v>I3 B10</v>
      </c>
      <c r="S42" s="120"/>
      <c r="T42" s="93"/>
      <c r="U42" s="93"/>
    </row>
    <row r="43" customFormat="false" ht="14.65" hidden="false" customHeight="true" outlineLevel="0" collapsed="false">
      <c r="A43" s="112" t="n">
        <v>5</v>
      </c>
      <c r="B43" s="113" t="n">
        <v>2</v>
      </c>
      <c r="C43" s="113" t="n">
        <v>7</v>
      </c>
      <c r="D43" s="93"/>
      <c r="E43" s="112"/>
      <c r="F43" s="112"/>
      <c r="G43" s="112"/>
      <c r="H43" s="112"/>
      <c r="I43" s="112"/>
      <c r="J43" s="112"/>
      <c r="K43" s="112"/>
      <c r="L43" s="113" t="n">
        <f aca="false">IF(ISERROR(MATCH(B43,$B37:$B40,0)),IF(ISERROR(MATCH(B43,$C37:$C40,0)),IF(ISERROR(MATCH(LOOKUP(B43,$E42:$I42,$E40:$I40),$B37:$B40,0)),INDEX($M37:$M40,MATCH(LOOKUP(B43,$E42:$I42,$E40:$I40),$C37:$C40,0),1),INDEX($L37:$L40,MATCH(LOOKUP(B43,$E42:$I42,$E40:$I40),$B37:$B40,0),1)),INDEX($M37:$M40,MATCH(B43,$C37:$C40,0),1)),INDEX($L37:$L40,MATCH(B43,$B37:$B40,0),1))</f>
        <v>2</v>
      </c>
      <c r="M43" s="122" t="n">
        <f aca="false">IF(ISERROR(MATCH(C43,$B37:$B40,0)),IF(ISERROR(MATCH(C43,$C37:$C40,0)),IF(ISERROR(MATCH(LOOKUP(C43,$E42:$I42,$E40:$I40),$B37:$B40,0)),INDEX($M37:$M40,MATCH(LOOKUP(C43,$E42:$I42,$E40:$I40),$C37:$C40,0),1),INDEX($L37:$L40,MATCH(LOOKUP(C43,$E42:$I42,$E40:$I40),$B37:$B40,0),1)),INDEX($M37:$M40,MATCH(C43,$C37:$C40,0),1)),INDEX($L37:$L40,MATCH(C43,$B37:$B40,0),1))</f>
        <v>7</v>
      </c>
      <c r="N43" s="117" t="str">
        <f aca="false">IF(ISBLANK(RR!$J25),"",IF(RR!$J25="B",$B43,$C43))</f>
        <v/>
      </c>
      <c r="O43" s="118" t="n">
        <v>2</v>
      </c>
      <c r="P43" s="113" t="n">
        <v>5</v>
      </c>
      <c r="Q43" s="93"/>
      <c r="R43" s="119" t="str">
        <f aca="false">CONCATENATE(ADDRESS(B43+2,C43+1,4,1)," ",ADDRESS(C43+2,B43+1,4))</f>
        <v>H4 C9</v>
      </c>
      <c r="S43" s="120"/>
      <c r="T43" s="93"/>
      <c r="U43" s="93"/>
    </row>
    <row r="44" customFormat="false" ht="14.65" hidden="false" customHeight="true" outlineLevel="0" collapsed="false">
      <c r="A44" s="112" t="n">
        <v>5</v>
      </c>
      <c r="B44" s="113" t="n">
        <v>6</v>
      </c>
      <c r="C44" s="113" t="n">
        <v>3</v>
      </c>
      <c r="D44" s="93"/>
      <c r="E44" s="112"/>
      <c r="F44" s="112"/>
      <c r="G44" s="112"/>
      <c r="H44" s="112"/>
      <c r="I44" s="112"/>
      <c r="J44" s="112"/>
      <c r="K44" s="112"/>
      <c r="L44" s="113" t="n">
        <f aca="false">IF(ISERROR(MATCH(B44,$B37:$B40,0)),IF(ISERROR(MATCH(B44,$C37:$C40,0)),IF(ISERROR(MATCH(LOOKUP(B44,$E42:$I42,$E40:$I40),$B37:$B40,0)),INDEX($M37:$M40,MATCH(LOOKUP(B44,$E42:$I42,$E40:$I40),$C37:$C40,0),1),INDEX($L37:$L40,MATCH(LOOKUP(B44,$E42:$I42,$E40:$I40),$B37:$B40,0),1)),INDEX($M37:$M40,MATCH(B44,$C37:$C40,0),1)),INDEX($L37:$L40,MATCH(B44,$B37:$B40,0),1))</f>
        <v>6</v>
      </c>
      <c r="M44" s="122" t="n">
        <f aca="false">IF(ISERROR(MATCH(C44,$B37:$B40,0)),IF(ISERROR(MATCH(C44,$C37:$C40,0)),IF(ISERROR(MATCH(LOOKUP(C44,$E42:$I42,$E40:$I40),$B37:$B40,0)),INDEX($M37:$M40,MATCH(LOOKUP(C44,$E42:$I42,$E40:$I40),$C37:$C40,0),1),INDEX($L37:$L40,MATCH(LOOKUP(C44,$E42:$I42,$E40:$I40),$B37:$B40,0),1)),INDEX($M37:$M40,MATCH(C44,$C37:$C40,0),1)),INDEX($L37:$L40,MATCH(C44,$B37:$B40,0),1))</f>
        <v>3</v>
      </c>
      <c r="N44" s="117" t="str">
        <f aca="false">IF(ISBLANK(RR!$J26),"",IF(RR!$J26="B",$B44,$C44))</f>
        <v/>
      </c>
      <c r="O44" s="118" t="n">
        <v>3</v>
      </c>
      <c r="P44" s="113" t="n">
        <v>5</v>
      </c>
      <c r="Q44" s="93"/>
      <c r="R44" s="119" t="str">
        <f aca="false">CONCATENATE(ADDRESS(B44+2,C44+1,4,1)," ",ADDRESS(C44+2,B44+1,4))</f>
        <v>D8 G5</v>
      </c>
      <c r="S44" s="120"/>
      <c r="T44" s="93"/>
      <c r="U44" s="93"/>
    </row>
    <row r="45" customFormat="false" ht="14.65" hidden="false" customHeight="true" outlineLevel="0" collapsed="false">
      <c r="A45" s="112" t="n">
        <v>5</v>
      </c>
      <c r="B45" s="113" t="n">
        <v>5</v>
      </c>
      <c r="C45" s="113" t="n">
        <v>4</v>
      </c>
      <c r="D45" s="121" t="s">
        <v>33</v>
      </c>
      <c r="E45" s="112"/>
      <c r="F45" s="112"/>
      <c r="G45" s="112"/>
      <c r="H45" s="112"/>
      <c r="I45" s="112"/>
      <c r="J45" s="112"/>
      <c r="K45" s="112"/>
      <c r="L45" s="113" t="n">
        <f aca="false">IF(ISERROR(MATCH(B45,$B37:$B40,0)),IF(ISERROR(MATCH(B45,$C37:$C40,0)),IF(ISERROR(MATCH(LOOKUP(B45,$E42:$I42,$E40:$I40),$B37:$B40,0)),INDEX($M37:$M40,MATCH(LOOKUP(B45,$E42:$I42,$E40:$I40),$C37:$C40,0),1),INDEX($L37:$L40,MATCH(LOOKUP(B45,$E42:$I42,$E40:$I40),$B37:$B40,0),1)),INDEX($M37:$M40,MATCH(B45,$C37:$C40,0),1)),INDEX($L37:$L40,MATCH(B45,$B37:$B40,0),1))</f>
        <v>5</v>
      </c>
      <c r="M45" s="122" t="n">
        <f aca="false">IF(ISERROR(MATCH(C45,$B37:$B40,0)),IF(ISERROR(MATCH(C45,$C37:$C40,0)),IF(ISERROR(MATCH(LOOKUP(C45,$E42:$I42,$E40:$I40),$B37:$B40,0)),INDEX($M37:$M40,MATCH(LOOKUP(C45,$E42:$I42,$E40:$I40),$C37:$C40,0),1),INDEX($L37:$L40,MATCH(LOOKUP(C45,$E42:$I42,$E40:$I40),$B37:$B40,0),1)),INDEX($M37:$M40,MATCH(C45,$C37:$C40,0),1)),INDEX($L37:$L40,MATCH(C45,$B37:$B40,0),1))</f>
        <v>4</v>
      </c>
      <c r="N45" s="117" t="str">
        <f aca="false">IF(ISBLANK(RR!$J27),"",IF(RR!$J27="B",$B45,$C45))</f>
        <v/>
      </c>
      <c r="O45" s="118" t="n">
        <v>4</v>
      </c>
      <c r="P45" s="113" t="n">
        <v>5</v>
      </c>
      <c r="Q45" s="93"/>
      <c r="R45" s="119" t="str">
        <f aca="false">CONCATENATE(ADDRESS(B45+2,C45+1,4,1)," ",ADDRESS(C45+2,B45+1,4))</f>
        <v>E7 F6</v>
      </c>
      <c r="S45" s="120"/>
      <c r="T45" s="93"/>
      <c r="U45" s="93"/>
    </row>
    <row r="46" customFormat="false" ht="14.65" hidden="false" customHeight="true" outlineLevel="0" collapsed="false">
      <c r="A46" s="112"/>
      <c r="B46" s="113"/>
      <c r="C46" s="113"/>
      <c r="D46" s="93" t="n">
        <f aca="false">COUNT(E45:I45)</f>
        <v>0</v>
      </c>
      <c r="E46" s="112"/>
      <c r="F46" s="112"/>
      <c r="G46" s="112"/>
      <c r="H46" s="112"/>
      <c r="I46" s="112"/>
      <c r="J46" s="112"/>
      <c r="K46" s="112"/>
      <c r="L46" s="113"/>
      <c r="M46" s="122"/>
      <c r="N46" s="123"/>
      <c r="O46" s="118"/>
      <c r="P46" s="113"/>
      <c r="Q46" s="93"/>
      <c r="R46" s="124"/>
      <c r="S46" s="93"/>
      <c r="T46" s="93"/>
      <c r="U46" s="93"/>
    </row>
    <row r="47" customFormat="false" ht="14.65" hidden="false" customHeight="true" outlineLevel="0" collapsed="false">
      <c r="A47" s="112" t="n">
        <v>6</v>
      </c>
      <c r="B47" s="113" t="n">
        <v>3</v>
      </c>
      <c r="C47" s="113" t="n">
        <v>2</v>
      </c>
      <c r="D47" s="121" t="s">
        <v>32</v>
      </c>
      <c r="E47" s="112"/>
      <c r="F47" s="112"/>
      <c r="G47" s="112"/>
      <c r="H47" s="112"/>
      <c r="I47" s="112"/>
      <c r="J47" s="112"/>
      <c r="K47" s="112" t="n">
        <v>6</v>
      </c>
      <c r="L47" s="113" t="n">
        <f aca="false">IF(ISERROR(MATCH(B47,$B42:$B45,0)),IF(ISERROR(MATCH(B47,$C42:$C45,0)),IF(ISERROR(MATCH(LOOKUP(B47,$E47:$I47,$E45:$I45),$B42:$B45,0)),INDEX($M42:$M45,MATCH(LOOKUP(B47,$E47:$I47,$E45:$I45),$C42:$C45,0),1),INDEX($L42:$L45,MATCH(LOOKUP(B47,$E47:$I47,$E45:$I45),$B42:$B45,0),1)),INDEX($M42:$M45,MATCH(B47,$C42:$C45,0),1)),INDEX($L42:$L45,MATCH(B47,$B42:$B45,0),1))</f>
        <v>3</v>
      </c>
      <c r="M47" s="122" t="n">
        <f aca="false">IF(ISERROR(MATCH(C47,$B42:$B45,0)),IF(ISERROR(MATCH(C47,$C42:$C45,0)),IF(ISERROR(MATCH(LOOKUP(C47,$E47:$I47,$E45:$I45),$B42:$B45,0)),INDEX($M42:$M45,MATCH(LOOKUP(C47,$E47:$I47,$E45:$I45),$C42:$C45,0),1),INDEX($L42:$L45,MATCH(LOOKUP(C47,$E47:$I47,$E45:$I45),$B42:$B45,0),1)),INDEX($M42:$M45,MATCH(C47,$C42:$C45,0),1)),INDEX($L42:$L45,MATCH(C47,$B42:$B45,0),1))</f>
        <v>2</v>
      </c>
      <c r="N47" s="117" t="str">
        <f aca="false">IF(ISBLANK(RR!$J29),"",IF(RR!$J29="B",$B47,$C47))</f>
        <v/>
      </c>
      <c r="O47" s="118" t="n">
        <v>1</v>
      </c>
      <c r="P47" s="113" t="n">
        <v>6</v>
      </c>
      <c r="Q47" s="93"/>
      <c r="R47" s="119" t="str">
        <f aca="false">CONCATENATE(ADDRESS(B47+2,C47+1,4,1)," ",ADDRESS(C47+2,B47+1,4))</f>
        <v>C5 D4</v>
      </c>
      <c r="S47" s="120"/>
      <c r="T47" s="93"/>
      <c r="U47" s="93"/>
    </row>
    <row r="48" customFormat="false" ht="14.65" hidden="false" customHeight="true" outlineLevel="0" collapsed="false">
      <c r="A48" s="112" t="n">
        <v>6</v>
      </c>
      <c r="B48" s="113" t="n">
        <v>7</v>
      </c>
      <c r="C48" s="113" t="n">
        <v>6</v>
      </c>
      <c r="D48" s="93"/>
      <c r="E48" s="112"/>
      <c r="F48" s="112"/>
      <c r="G48" s="112"/>
      <c r="H48" s="112"/>
      <c r="I48" s="112"/>
      <c r="J48" s="112"/>
      <c r="K48" s="112"/>
      <c r="L48" s="113" t="n">
        <f aca="false">IF(ISERROR(MATCH(B48,$B42:$B45,0)),IF(ISERROR(MATCH(B48,$C42:$C45,0)),IF(ISERROR(MATCH(LOOKUP(B48,$E47:$I47,$E45:$I45),$B42:$B45,0)),INDEX($M42:$M45,MATCH(LOOKUP(B48,$E47:$I47,$E45:$I45),$C42:$C45,0),1),INDEX($L42:$L45,MATCH(LOOKUP(B48,$E47:$I47,$E45:$I45),$B42:$B45,0),1)),INDEX($M42:$M45,MATCH(B48,$C42:$C45,0),1)),INDEX($L42:$L45,MATCH(B48,$B42:$B45,0),1))</f>
        <v>7</v>
      </c>
      <c r="M48" s="122" t="n">
        <f aca="false">IF(ISERROR(MATCH(C48,$B42:$B45,0)),IF(ISERROR(MATCH(C48,$C42:$C45,0)),IF(ISERROR(MATCH(LOOKUP(C48,$E47:$I47,$E45:$I45),$B42:$B45,0)),INDEX($M42:$M45,MATCH(LOOKUP(C48,$E47:$I47,$E45:$I45),$C42:$C45,0),1),INDEX($L42:$L45,MATCH(LOOKUP(C48,$E47:$I47,$E45:$I45),$B42:$B45,0),1)),INDEX($M42:$M45,MATCH(C48,$C42:$C45,0),1)),INDEX($L42:$L45,MATCH(C48,$B42:$B45,0),1))</f>
        <v>6</v>
      </c>
      <c r="N48" s="117" t="str">
        <f aca="false">IF(ISBLANK(RR!$J30),"",IF(RR!$J30="B",$B48,$C48))</f>
        <v/>
      </c>
      <c r="O48" s="118" t="n">
        <v>2</v>
      </c>
      <c r="P48" s="113" t="n">
        <v>6</v>
      </c>
      <c r="Q48" s="93"/>
      <c r="R48" s="119" t="str">
        <f aca="false">CONCATENATE(ADDRESS(B48+2,C48+1,4,1)," ",ADDRESS(C48+2,B48+1,4))</f>
        <v>G9 H8</v>
      </c>
      <c r="S48" s="120"/>
      <c r="T48" s="93"/>
      <c r="U48" s="93"/>
    </row>
    <row r="49" customFormat="false" ht="14.65" hidden="false" customHeight="true" outlineLevel="0" collapsed="false">
      <c r="A49" s="112" t="n">
        <v>6</v>
      </c>
      <c r="B49" s="113" t="n">
        <v>8</v>
      </c>
      <c r="C49" s="113" t="n">
        <v>5</v>
      </c>
      <c r="D49" s="93"/>
      <c r="E49" s="112"/>
      <c r="F49" s="112"/>
      <c r="G49" s="112"/>
      <c r="H49" s="112"/>
      <c r="I49" s="112"/>
      <c r="J49" s="112"/>
      <c r="K49" s="112"/>
      <c r="L49" s="113" t="n">
        <f aca="false">IF(ISERROR(MATCH(B49,$B42:$B45,0)),IF(ISERROR(MATCH(B49,$C42:$C45,0)),IF(ISERROR(MATCH(LOOKUP(B49,$E47:$I47,$E45:$I45),$B42:$B45,0)),INDEX($M42:$M45,MATCH(LOOKUP(B49,$E47:$I47,$E45:$I45),$C42:$C45,0),1),INDEX($L42:$L45,MATCH(LOOKUP(B49,$E47:$I47,$E45:$I45),$B42:$B45,0),1)),INDEX($M42:$M45,MATCH(B49,$C42:$C45,0),1)),INDEX($L42:$L45,MATCH(B49,$B42:$B45,0),1))</f>
        <v>8</v>
      </c>
      <c r="M49" s="122" t="n">
        <f aca="false">IF(ISERROR(MATCH(C49,$B42:$B45,0)),IF(ISERROR(MATCH(C49,$C42:$C45,0)),IF(ISERROR(MATCH(LOOKUP(C49,$E47:$I47,$E45:$I45),$B42:$B45,0)),INDEX($M42:$M45,MATCH(LOOKUP(C49,$E47:$I47,$E45:$I45),$C42:$C45,0),1),INDEX($L42:$L45,MATCH(LOOKUP(C49,$E47:$I47,$E45:$I45),$B42:$B45,0),1)),INDEX($M42:$M45,MATCH(C49,$C42:$C45,0),1)),INDEX($L42:$L45,MATCH(C49,$B42:$B45,0),1))</f>
        <v>5</v>
      </c>
      <c r="N49" s="117" t="str">
        <f aca="false">IF(ISBLANK(RR!$J31),"",IF(RR!$J31="B",$B49,$C49))</f>
        <v/>
      </c>
      <c r="O49" s="118" t="n">
        <v>3</v>
      </c>
      <c r="P49" s="113" t="n">
        <v>6</v>
      </c>
      <c r="Q49" s="93"/>
      <c r="R49" s="119" t="str">
        <f aca="false">CONCATENATE(ADDRESS(B49+2,C49+1,4,1)," ",ADDRESS(C49+2,B49+1,4))</f>
        <v>F10 I7</v>
      </c>
      <c r="S49" s="120"/>
      <c r="T49" s="93"/>
      <c r="U49" s="93"/>
    </row>
    <row r="50" customFormat="false" ht="14.65" hidden="false" customHeight="true" outlineLevel="0" collapsed="false">
      <c r="A50" s="112" t="n">
        <v>6</v>
      </c>
      <c r="B50" s="113" t="n">
        <v>4</v>
      </c>
      <c r="C50" s="113" t="n">
        <v>1</v>
      </c>
      <c r="D50" s="121" t="s">
        <v>33</v>
      </c>
      <c r="E50" s="112"/>
      <c r="F50" s="112"/>
      <c r="G50" s="112"/>
      <c r="H50" s="112"/>
      <c r="I50" s="112"/>
      <c r="J50" s="112"/>
      <c r="K50" s="112"/>
      <c r="L50" s="113" t="n">
        <f aca="false">IF(ISERROR(MATCH(B50,$B42:$B45,0)),IF(ISERROR(MATCH(B50,$C42:$C45,0)),IF(ISERROR(MATCH(LOOKUP(B50,$E47:$I47,$E45:$I45),$B42:$B45,0)),INDEX($M42:$M45,MATCH(LOOKUP(B50,$E47:$I47,$E45:$I45),$C42:$C45,0),1),INDEX($L42:$L45,MATCH(LOOKUP(B50,$E47:$I47,$E45:$I45),$B42:$B45,0),1)),INDEX($M42:$M45,MATCH(B50,$C42:$C45,0),1)),INDEX($L42:$L45,MATCH(B50,$B42:$B45,0),1))</f>
        <v>4</v>
      </c>
      <c r="M50" s="122" t="n">
        <f aca="false">IF(ISERROR(MATCH(C50,$B42:$B45,0)),IF(ISERROR(MATCH(C50,$C42:$C45,0)),IF(ISERROR(MATCH(LOOKUP(C50,$E47:$I47,$E45:$I45),$B42:$B45,0)),INDEX($M42:$M45,MATCH(LOOKUP(C50,$E47:$I47,$E45:$I45),$C42:$C45,0),1),INDEX($L42:$L45,MATCH(LOOKUP(C50,$E47:$I47,$E45:$I45),$B42:$B45,0),1)),INDEX($M42:$M45,MATCH(C50,$C42:$C45,0),1)),INDEX($L42:$L45,MATCH(C50,$B42:$B45,0),1))</f>
        <v>1</v>
      </c>
      <c r="N50" s="117" t="str">
        <f aca="false">IF(ISBLANK(RR!$J32),"",IF(RR!$J32="B",$B50,$C50))</f>
        <v/>
      </c>
      <c r="O50" s="118" t="n">
        <v>4</v>
      </c>
      <c r="P50" s="113" t="n">
        <v>6</v>
      </c>
      <c r="Q50" s="93"/>
      <c r="R50" s="119" t="str">
        <f aca="false">CONCATENATE(ADDRESS(B50+2,C50+1,4,1)," ",ADDRESS(C50+2,B50+1,4))</f>
        <v>B6 E3</v>
      </c>
      <c r="S50" s="120"/>
      <c r="T50" s="93"/>
      <c r="U50" s="93"/>
    </row>
    <row r="51" customFormat="false" ht="14.65" hidden="false" customHeight="true" outlineLevel="0" collapsed="false">
      <c r="A51" s="112"/>
      <c r="B51" s="113"/>
      <c r="C51" s="113"/>
      <c r="D51" s="93" t="n">
        <f aca="false">COUNT(E50:I50)</f>
        <v>0</v>
      </c>
      <c r="E51" s="112"/>
      <c r="F51" s="112"/>
      <c r="G51" s="112"/>
      <c r="H51" s="112"/>
      <c r="I51" s="112"/>
      <c r="J51" s="112"/>
      <c r="K51" s="112"/>
      <c r="L51" s="113"/>
      <c r="M51" s="122"/>
      <c r="N51" s="123"/>
      <c r="O51" s="118"/>
      <c r="P51" s="113"/>
      <c r="Q51" s="93"/>
      <c r="R51" s="124"/>
      <c r="S51" s="93"/>
      <c r="T51" s="93"/>
      <c r="U51" s="93"/>
    </row>
    <row r="52" customFormat="false" ht="14.65" hidden="false" customHeight="true" outlineLevel="0" collapsed="false">
      <c r="A52" s="112" t="n">
        <v>7</v>
      </c>
      <c r="B52" s="113" t="n">
        <v>8</v>
      </c>
      <c r="C52" s="113" t="n">
        <v>7</v>
      </c>
      <c r="D52" s="121" t="s">
        <v>32</v>
      </c>
      <c r="E52" s="112"/>
      <c r="F52" s="112"/>
      <c r="G52" s="112"/>
      <c r="H52" s="112"/>
      <c r="I52" s="112"/>
      <c r="J52" s="112"/>
      <c r="K52" s="112" t="n">
        <v>7</v>
      </c>
      <c r="L52" s="113" t="n">
        <f aca="false">IF(ISERROR(MATCH(B52,$B47:$B50,0)),IF(ISERROR(MATCH(B52,$C47:$C50,0)),IF(ISERROR(MATCH(LOOKUP(B52,$E52:$I52,$E50:$I50),$B47:$B50,0)),INDEX($M47:$M50,MATCH(LOOKUP(B52,$E52:$I52,$E50:$I50),$C47:$C50,0),1),INDEX($L47:$L50,MATCH(LOOKUP(B52,$E52:$I52,$E50:$I50),$B47:$B50,0),1)),INDEX($M47:$M50,MATCH(B52,$C47:$C50,0),1)),INDEX($L47:$L50,MATCH(B52,$B47:$B50,0),1))</f>
        <v>8</v>
      </c>
      <c r="M52" s="122" t="n">
        <f aca="false">IF(ISERROR(MATCH(C52,$B47:$B50,0)),IF(ISERROR(MATCH(C52,$C47:$C50,0)),IF(ISERROR(MATCH(LOOKUP(C52,$E52:$I52,$E50:$I50),$B47:$B50,0)),INDEX($M47:$M50,MATCH(LOOKUP(C52,$E52:$I52,$E50:$I50),$C47:$C50,0),1),INDEX($L47:$L50,MATCH(LOOKUP(C52,$E52:$I52,$E50:$I50),$B47:$B50,0),1)),INDEX($M47:$M50,MATCH(C52,$C47:$C50,0),1)),INDEX($L47:$L50,MATCH(C52,$B47:$B50,0),1))</f>
        <v>7</v>
      </c>
      <c r="N52" s="117" t="str">
        <f aca="false">IF(ISBLANK(RR!$J34),"",IF(RR!$J34="B",$B52,$C52))</f>
        <v/>
      </c>
      <c r="O52" s="118" t="n">
        <v>1</v>
      </c>
      <c r="P52" s="113" t="n">
        <v>7</v>
      </c>
      <c r="Q52" s="93"/>
      <c r="R52" s="119" t="str">
        <f aca="false">CONCATENATE(ADDRESS(B52+2,C52+1,4,1)," ",ADDRESS(C52+2,B52+1,4))</f>
        <v>H10 I9</v>
      </c>
      <c r="S52" s="120"/>
      <c r="T52" s="93"/>
      <c r="U52" s="93"/>
    </row>
    <row r="53" customFormat="false" ht="14.65" hidden="false" customHeight="true" outlineLevel="0" collapsed="false">
      <c r="A53" s="112" t="n">
        <v>7</v>
      </c>
      <c r="B53" s="113" t="n">
        <v>6</v>
      </c>
      <c r="C53" s="113" t="n">
        <v>5</v>
      </c>
      <c r="D53" s="93"/>
      <c r="E53" s="112"/>
      <c r="F53" s="112"/>
      <c r="G53" s="112"/>
      <c r="H53" s="112"/>
      <c r="I53" s="112"/>
      <c r="J53" s="112"/>
      <c r="K53" s="112"/>
      <c r="L53" s="113" t="n">
        <f aca="false">IF(ISERROR(MATCH(B53,$B47:$B50,0)),IF(ISERROR(MATCH(B53,$C47:$C50,0)),IF(ISERROR(MATCH(LOOKUP(B53,$E52:$I52,$E50:$I50),$B47:$B50,0)),INDEX($M47:$M50,MATCH(LOOKUP(B53,$E52:$I52,$E50:$I50),$C47:$C50,0),1),INDEX($L47:$L50,MATCH(LOOKUP(B53,$E52:$I52,$E50:$I50),$B47:$B50,0),1)),INDEX($M47:$M50,MATCH(B53,$C47:$C50,0),1)),INDEX($L47:$L50,MATCH(B53,$B47:$B50,0),1))</f>
        <v>6</v>
      </c>
      <c r="M53" s="122" t="n">
        <f aca="false">IF(ISERROR(MATCH(C53,$B47:$B50,0)),IF(ISERROR(MATCH(C53,$C47:$C50,0)),IF(ISERROR(MATCH(LOOKUP(C53,$E52:$I52,$E50:$I50),$B47:$B50,0)),INDEX($M47:$M50,MATCH(LOOKUP(C53,$E52:$I52,$E50:$I50),$C47:$C50,0),1),INDEX($L47:$L50,MATCH(LOOKUP(C53,$E52:$I52,$E50:$I50),$B47:$B50,0),1)),INDEX($M47:$M50,MATCH(C53,$C47:$C50,0),1)),INDEX($L47:$L50,MATCH(C53,$B47:$B50,0),1))</f>
        <v>5</v>
      </c>
      <c r="N53" s="117" t="str">
        <f aca="false">IF(ISBLANK(RR!$J35),"",IF(RR!$J35="B",$B53,$C53))</f>
        <v/>
      </c>
      <c r="O53" s="118" t="n">
        <v>2</v>
      </c>
      <c r="P53" s="113" t="n">
        <v>7</v>
      </c>
      <c r="Q53" s="93"/>
      <c r="R53" s="119" t="str">
        <f aca="false">CONCATENATE(ADDRESS(B53+2,C53+1,4,1)," ",ADDRESS(C53+2,B53+1,4))</f>
        <v>F8 G7</v>
      </c>
      <c r="S53" s="120"/>
      <c r="T53" s="93"/>
      <c r="U53" s="93"/>
    </row>
    <row r="54" customFormat="false" ht="14.65" hidden="false" customHeight="true" outlineLevel="0" collapsed="false">
      <c r="A54" s="112" t="n">
        <v>7</v>
      </c>
      <c r="B54" s="113" t="n">
        <v>4</v>
      </c>
      <c r="C54" s="113" t="n">
        <v>3</v>
      </c>
      <c r="D54" s="93"/>
      <c r="E54" s="112"/>
      <c r="F54" s="112"/>
      <c r="G54" s="112"/>
      <c r="H54" s="112"/>
      <c r="I54" s="112"/>
      <c r="J54" s="112"/>
      <c r="K54" s="112"/>
      <c r="L54" s="113" t="n">
        <f aca="false">IF(ISERROR(MATCH(B54,$B47:$B50,0)),IF(ISERROR(MATCH(B54,$C47:$C50,0)),IF(ISERROR(MATCH(LOOKUP(B54,$E52:$I52,$E50:$I50),$B47:$B50,0)),INDEX($M47:$M50,MATCH(LOOKUP(B54,$E52:$I52,$E50:$I50),$C47:$C50,0),1),INDEX($L47:$L50,MATCH(LOOKUP(B54,$E52:$I52,$E50:$I50),$B47:$B50,0),1)),INDEX($M47:$M50,MATCH(B54,$C47:$C50,0),1)),INDEX($L47:$L50,MATCH(B54,$B47:$B50,0),1))</f>
        <v>4</v>
      </c>
      <c r="M54" s="122" t="n">
        <f aca="false">IF(ISERROR(MATCH(C54,$B47:$B50,0)),IF(ISERROR(MATCH(C54,$C47:$C50,0)),IF(ISERROR(MATCH(LOOKUP(C54,$E52:$I52,$E50:$I50),$B47:$B50,0)),INDEX($M47:$M50,MATCH(LOOKUP(C54,$E52:$I52,$E50:$I50),$C47:$C50,0),1),INDEX($L47:$L50,MATCH(LOOKUP(C54,$E52:$I52,$E50:$I50),$B47:$B50,0),1)),INDEX($M47:$M50,MATCH(C54,$C47:$C50,0),1)),INDEX($L47:$L50,MATCH(C54,$B47:$B50,0),1))</f>
        <v>3</v>
      </c>
      <c r="N54" s="117" t="str">
        <f aca="false">IF(ISBLANK(RR!$J36),"",IF(RR!$J36="B",$B54,$C54))</f>
        <v/>
      </c>
      <c r="O54" s="118" t="n">
        <v>3</v>
      </c>
      <c r="P54" s="113" t="n">
        <v>7</v>
      </c>
      <c r="Q54" s="93"/>
      <c r="R54" s="119" t="str">
        <f aca="false">CONCATENATE(ADDRESS(B54+2,C54+1,4,1)," ",ADDRESS(C54+2,B54+1,4))</f>
        <v>D6 E5</v>
      </c>
      <c r="S54" s="120"/>
      <c r="T54" s="93"/>
      <c r="U54" s="93"/>
    </row>
    <row r="55" customFormat="false" ht="14.65" hidden="false" customHeight="true" outlineLevel="0" collapsed="false">
      <c r="A55" s="112" t="n">
        <v>7</v>
      </c>
      <c r="B55" s="113" t="n">
        <v>2</v>
      </c>
      <c r="C55" s="113" t="n">
        <v>1</v>
      </c>
      <c r="D55" s="121" t="s">
        <v>33</v>
      </c>
      <c r="E55" s="112"/>
      <c r="F55" s="112"/>
      <c r="G55" s="112"/>
      <c r="H55" s="112"/>
      <c r="I55" s="112"/>
      <c r="J55" s="112"/>
      <c r="K55" s="112"/>
      <c r="L55" s="113" t="n">
        <f aca="false">IF(ISERROR(MATCH(B55,$B47:$B50,0)),IF(ISERROR(MATCH(B55,$C47:$C50,0)),IF(ISERROR(MATCH(LOOKUP(B55,$E52:$I52,$E50:$I50),$B47:$B50,0)),INDEX($M47:$M50,MATCH(LOOKUP(B55,$E52:$I52,$E50:$I50),$C47:$C50,0),1),INDEX($L47:$L50,MATCH(LOOKUP(B55,$E52:$I52,$E50:$I50),$B47:$B50,0),1)),INDEX($M47:$M50,MATCH(B55,$C47:$C50,0),1)),INDEX($L47:$L50,MATCH(B55,$B47:$B50,0),1))</f>
        <v>2</v>
      </c>
      <c r="M55" s="122" t="n">
        <f aca="false">IF(ISERROR(MATCH(C55,$B47:$B50,0)),IF(ISERROR(MATCH(C55,$C47:$C50,0)),IF(ISERROR(MATCH(LOOKUP(C55,$E52:$I52,$E50:$I50),$B47:$B50,0)),INDEX($M47:$M50,MATCH(LOOKUP(C55,$E52:$I52,$E50:$I50),$C47:$C50,0),1),INDEX($L47:$L50,MATCH(LOOKUP(C55,$E52:$I52,$E50:$I50),$B47:$B50,0),1)),INDEX($M47:$M50,MATCH(C55,$C47:$C50,0),1)),INDEX($L47:$L50,MATCH(C55,$B47:$B50,0),1))</f>
        <v>1</v>
      </c>
      <c r="N55" s="117" t="str">
        <f aca="false">IF(ISBLANK(RR!$J37),"",IF(RR!$J37="B",$B55,$C55))</f>
        <v/>
      </c>
      <c r="O55" s="118" t="n">
        <v>4</v>
      </c>
      <c r="P55" s="113" t="n">
        <v>7</v>
      </c>
      <c r="Q55" s="93"/>
      <c r="R55" s="119" t="str">
        <f aca="false">CONCATENATE(ADDRESS(B55+2,C55+1,4,1)," ",ADDRESS(C55+2,B55+1,4))</f>
        <v>B4 C3</v>
      </c>
      <c r="S55" s="120"/>
      <c r="T55" s="93"/>
      <c r="U55" s="93"/>
    </row>
    <row r="56" customFormat="false" ht="14.65" hidden="false" customHeight="true" outlineLevel="0" collapsed="false">
      <c r="A56" s="112"/>
      <c r="B56" s="113"/>
      <c r="C56" s="113"/>
      <c r="D56" s="93" t="n">
        <f aca="false">COUNT(E55:I55)</f>
        <v>0</v>
      </c>
      <c r="E56" s="112"/>
      <c r="F56" s="112"/>
      <c r="G56" s="112"/>
      <c r="H56" s="112"/>
      <c r="I56" s="112"/>
      <c r="J56" s="112"/>
      <c r="K56" s="112"/>
      <c r="L56" s="113"/>
      <c r="M56" s="122"/>
      <c r="N56" s="123"/>
      <c r="O56" s="118"/>
      <c r="P56" s="113"/>
      <c r="Q56" s="93"/>
      <c r="R56" s="124"/>
      <c r="S56" s="93"/>
      <c r="T56" s="93"/>
      <c r="U56" s="93"/>
    </row>
    <row r="57" customFormat="false" ht="14.65" hidden="false" customHeight="true" outlineLevel="0" collapsed="false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125"/>
      <c r="N57" s="126"/>
      <c r="O57" s="127"/>
      <c r="P57" s="97"/>
      <c r="Q57" s="93"/>
      <c r="R57" s="124"/>
      <c r="S57" s="93"/>
      <c r="T57" s="93"/>
      <c r="U57" s="93"/>
    </row>
    <row r="58" customFormat="false" ht="14.65" hidden="false" customHeight="true" outlineLevel="0" collapsed="false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125"/>
      <c r="N58" s="126"/>
      <c r="O58" s="127"/>
      <c r="P58" s="97"/>
      <c r="Q58" s="93"/>
      <c r="R58" s="124"/>
      <c r="S58" s="93"/>
      <c r="T58" s="93"/>
      <c r="U58" s="93"/>
    </row>
    <row r="59" customFormat="false" ht="14.65" hidden="false" customHeight="true" outlineLevel="0" collapsed="false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125"/>
      <c r="N59" s="126"/>
      <c r="O59" s="127"/>
      <c r="P59" s="97"/>
      <c r="Q59" s="93"/>
      <c r="R59" s="124"/>
      <c r="S59" s="93"/>
      <c r="T59" s="93"/>
      <c r="U59" s="93"/>
    </row>
    <row r="60" customFormat="false" ht="14.65" hidden="false" customHeight="true" outlineLevel="0" collapsed="false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125"/>
      <c r="N60" s="126"/>
      <c r="O60" s="127"/>
      <c r="P60" s="97"/>
      <c r="Q60" s="93"/>
      <c r="R60" s="124"/>
      <c r="S60" s="93"/>
      <c r="T60" s="93"/>
      <c r="U60" s="93"/>
    </row>
    <row r="61" customFormat="false" ht="14.65" hidden="false" customHeight="true" outlineLevel="0" collapsed="false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125"/>
      <c r="N61" s="126"/>
      <c r="O61" s="127"/>
      <c r="P61" s="97"/>
      <c r="Q61" s="93"/>
      <c r="R61" s="124"/>
      <c r="S61" s="93"/>
      <c r="T61" s="93"/>
      <c r="U61" s="93"/>
    </row>
    <row r="62" customFormat="false" ht="14.65" hidden="false" customHeight="true" outlineLevel="0" collapsed="false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128"/>
      <c r="N62" s="126"/>
      <c r="O62" s="129"/>
      <c r="P62" s="93"/>
      <c r="Q62" s="93"/>
      <c r="R62" s="124"/>
      <c r="S62" s="93"/>
      <c r="T62" s="93"/>
      <c r="U62" s="93"/>
    </row>
    <row r="63" customFormat="false" ht="14.65" hidden="false" customHeight="true" outlineLevel="0" collapsed="false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</row>
    <row r="64" customFormat="false" ht="15.15" hidden="false" customHeight="true" outlineLevel="0" collapsed="false">
      <c r="A64" s="130"/>
      <c r="B64" s="130"/>
      <c r="C64" s="130"/>
      <c r="D64" s="130"/>
      <c r="E64" s="130"/>
      <c r="F64" s="130"/>
      <c r="G64" s="130"/>
      <c r="H64" s="93"/>
      <c r="I64" s="93"/>
      <c r="J64" s="93"/>
      <c r="K64" s="93"/>
      <c r="L64" s="93"/>
      <c r="M64" s="93"/>
      <c r="N64" s="130"/>
      <c r="O64" s="130"/>
      <c r="P64" s="130"/>
      <c r="Q64" s="93"/>
      <c r="R64" s="93"/>
      <c r="S64" s="93"/>
      <c r="T64" s="93"/>
      <c r="U64" s="93"/>
    </row>
    <row r="65" customFormat="false" ht="26.15" hidden="false" customHeight="true" outlineLevel="0" collapsed="false">
      <c r="A65" s="131" t="s">
        <v>40</v>
      </c>
      <c r="B65" s="131"/>
      <c r="C65" s="131"/>
      <c r="D65" s="131" t="s">
        <v>41</v>
      </c>
      <c r="E65" s="131"/>
      <c r="F65" s="131"/>
      <c r="G65" s="131"/>
      <c r="H65" s="132"/>
      <c r="I65" s="93"/>
      <c r="J65" s="93"/>
      <c r="K65" s="93"/>
      <c r="L65" s="93"/>
      <c r="M65" s="125"/>
      <c r="N65" s="131" t="s">
        <v>42</v>
      </c>
      <c r="O65" s="131"/>
      <c r="P65" s="131"/>
      <c r="Q65" s="132"/>
      <c r="R65" s="93"/>
      <c r="S65" s="93"/>
      <c r="T65" s="93"/>
      <c r="U65" s="93"/>
    </row>
    <row r="66" customFormat="false" ht="15.15" hidden="false" customHeight="true" outlineLevel="0" collapsed="false">
      <c r="A66" s="133" t="n">
        <v>8</v>
      </c>
      <c r="B66" s="133"/>
      <c r="C66" s="133"/>
      <c r="D66" s="134" t="n">
        <f aca="false">SUM($D$22:$D$65)</f>
        <v>0</v>
      </c>
      <c r="E66" s="134"/>
      <c r="F66" s="134"/>
      <c r="G66" s="134"/>
      <c r="H66" s="132"/>
      <c r="I66" s="93"/>
      <c r="J66" s="93"/>
      <c r="K66" s="93"/>
      <c r="L66" s="93"/>
      <c r="M66" s="125"/>
      <c r="N66" s="133" t="n">
        <f aca="false">COUNT($N$22:$N$62)</f>
        <v>0</v>
      </c>
      <c r="O66" s="133"/>
      <c r="P66" s="133"/>
      <c r="Q66" s="132"/>
      <c r="R66" s="93"/>
      <c r="S66" s="93"/>
      <c r="T66" s="93"/>
      <c r="U66" s="93"/>
    </row>
    <row r="67" customFormat="false" ht="15.15" hidden="false" customHeight="true" outlineLevel="0" collapsed="false">
      <c r="A67" s="135"/>
      <c r="B67" s="136" t="n">
        <v>1</v>
      </c>
      <c r="C67" s="136" t="n">
        <v>2</v>
      </c>
      <c r="D67" s="136" t="n">
        <v>3</v>
      </c>
      <c r="E67" s="136" t="n">
        <v>4</v>
      </c>
      <c r="F67" s="136" t="n">
        <v>5</v>
      </c>
      <c r="G67" s="136" t="n">
        <v>6</v>
      </c>
      <c r="H67" s="95" t="n">
        <v>7</v>
      </c>
      <c r="I67" s="95" t="n">
        <v>8</v>
      </c>
      <c r="J67" s="96"/>
      <c r="K67" s="96"/>
      <c r="L67" s="96"/>
      <c r="M67" s="96"/>
      <c r="N67" s="135"/>
      <c r="O67" s="135" t="n">
        <f aca="false">A66*(A66-1)/2</f>
        <v>28</v>
      </c>
      <c r="P67" s="135"/>
      <c r="Q67" s="97"/>
      <c r="R67" s="97"/>
      <c r="S67" s="97"/>
      <c r="T67" s="97"/>
      <c r="U67" s="97"/>
    </row>
    <row r="68" customFormat="false" ht="14.65" hidden="false" customHeight="true" outlineLevel="0" collapsed="false">
      <c r="A68" s="95" t="n">
        <v>1</v>
      </c>
      <c r="B68" s="137" t="s">
        <v>43</v>
      </c>
      <c r="C68" s="137" t="s">
        <v>44</v>
      </c>
      <c r="D68" s="138" t="s">
        <v>43</v>
      </c>
      <c r="E68" s="138" t="s">
        <v>44</v>
      </c>
      <c r="F68" s="137" t="s">
        <v>45</v>
      </c>
      <c r="G68" s="137" t="s">
        <v>46</v>
      </c>
      <c r="H68" s="138" t="s">
        <v>45</v>
      </c>
      <c r="I68" s="138" t="s">
        <v>46</v>
      </c>
      <c r="J68" s="103"/>
      <c r="K68" s="103"/>
      <c r="L68" s="103"/>
      <c r="M68" s="103"/>
      <c r="N68" s="97"/>
      <c r="O68" s="97"/>
      <c r="P68" s="97"/>
      <c r="Q68" s="97"/>
      <c r="R68" s="97"/>
      <c r="S68" s="97"/>
      <c r="T68" s="97"/>
      <c r="U68" s="97"/>
    </row>
    <row r="69" customFormat="false" ht="14.65" hidden="false" customHeight="true" outlineLevel="0" collapsed="false">
      <c r="A69" s="95" t="n">
        <v>2</v>
      </c>
      <c r="B69" s="138" t="s">
        <v>47</v>
      </c>
      <c r="C69" s="138" t="s">
        <v>48</v>
      </c>
      <c r="D69" s="138" t="s">
        <v>49</v>
      </c>
      <c r="E69" s="137" t="s">
        <v>50</v>
      </c>
      <c r="F69" s="137" t="s">
        <v>49</v>
      </c>
      <c r="G69" s="138" t="s">
        <v>50</v>
      </c>
      <c r="H69" s="137" t="s">
        <v>47</v>
      </c>
      <c r="I69" s="137" t="s">
        <v>48</v>
      </c>
      <c r="J69" s="103"/>
      <c r="K69" s="103"/>
      <c r="L69" s="103"/>
      <c r="M69" s="103"/>
      <c r="N69" s="97"/>
      <c r="O69" s="97"/>
      <c r="P69" s="97"/>
      <c r="Q69" s="97"/>
      <c r="R69" s="97"/>
      <c r="S69" s="97"/>
      <c r="T69" s="97"/>
      <c r="U69" s="97"/>
    </row>
    <row r="70" customFormat="false" ht="14.65" hidden="false" customHeight="true" outlineLevel="0" collapsed="false">
      <c r="A70" s="95" t="n">
        <v>3</v>
      </c>
      <c r="B70" s="138" t="s">
        <v>51</v>
      </c>
      <c r="C70" s="137" t="s">
        <v>52</v>
      </c>
      <c r="D70" s="137" t="s">
        <v>53</v>
      </c>
      <c r="E70" s="137" t="s">
        <v>54</v>
      </c>
      <c r="F70" s="138" t="s">
        <v>52</v>
      </c>
      <c r="G70" s="137" t="s">
        <v>51</v>
      </c>
      <c r="H70" s="138" t="s">
        <v>54</v>
      </c>
      <c r="I70" s="138" t="s">
        <v>53</v>
      </c>
      <c r="J70" s="103"/>
      <c r="K70" s="103"/>
      <c r="L70" s="103"/>
      <c r="M70" s="103"/>
      <c r="N70" s="97"/>
      <c r="O70" s="97"/>
      <c r="P70" s="97"/>
      <c r="Q70" s="97"/>
      <c r="R70" s="97"/>
      <c r="S70" s="97"/>
      <c r="T70" s="97"/>
      <c r="U70" s="97"/>
    </row>
    <row r="71" customFormat="false" ht="14.65" hidden="false" customHeight="true" outlineLevel="0" collapsed="false">
      <c r="A71" s="95" t="n">
        <v>4</v>
      </c>
      <c r="B71" s="137" t="s">
        <v>55</v>
      </c>
      <c r="C71" s="137" t="s">
        <v>56</v>
      </c>
      <c r="D71" s="137" t="s">
        <v>57</v>
      </c>
      <c r="E71" s="137" t="s">
        <v>58</v>
      </c>
      <c r="F71" s="138" t="s">
        <v>55</v>
      </c>
      <c r="G71" s="138" t="s">
        <v>56</v>
      </c>
      <c r="H71" s="138" t="s">
        <v>57</v>
      </c>
      <c r="I71" s="138" t="s">
        <v>58</v>
      </c>
      <c r="J71" s="103"/>
      <c r="K71" s="103"/>
      <c r="L71" s="103"/>
      <c r="M71" s="103"/>
      <c r="N71" s="97"/>
      <c r="O71" s="97"/>
      <c r="P71" s="97"/>
      <c r="Q71" s="97"/>
      <c r="R71" s="97"/>
      <c r="S71" s="97"/>
      <c r="T71" s="97"/>
      <c r="U71" s="97"/>
    </row>
    <row r="72" customFormat="false" ht="14.65" hidden="false" customHeight="true" outlineLevel="0" collapsed="false">
      <c r="A72" s="95" t="n">
        <v>5</v>
      </c>
      <c r="B72" s="138" t="s">
        <v>59</v>
      </c>
      <c r="C72" s="138" t="s">
        <v>60</v>
      </c>
      <c r="D72" s="137" t="s">
        <v>61</v>
      </c>
      <c r="E72" s="139" t="s">
        <v>62</v>
      </c>
      <c r="F72" s="140" t="s">
        <v>62</v>
      </c>
      <c r="G72" s="138" t="s">
        <v>61</v>
      </c>
      <c r="H72" s="137" t="s">
        <v>60</v>
      </c>
      <c r="I72" s="137" t="s">
        <v>59</v>
      </c>
      <c r="J72" s="103"/>
      <c r="K72" s="103"/>
      <c r="L72" s="103"/>
      <c r="M72" s="103"/>
      <c r="N72" s="97"/>
      <c r="O72" s="97"/>
      <c r="P72" s="97"/>
      <c r="Q72" s="97"/>
      <c r="R72" s="97"/>
      <c r="S72" s="97"/>
      <c r="T72" s="97"/>
      <c r="U72" s="97"/>
    </row>
    <row r="73" customFormat="false" ht="14.65" hidden="false" customHeight="true" outlineLevel="0" collapsed="false">
      <c r="A73" s="95" t="n">
        <v>6</v>
      </c>
      <c r="B73" s="137" t="s">
        <v>63</v>
      </c>
      <c r="C73" s="139" t="s">
        <v>64</v>
      </c>
      <c r="D73" s="140" t="s">
        <v>64</v>
      </c>
      <c r="E73" s="138" t="s">
        <v>63</v>
      </c>
      <c r="F73" s="138" t="s">
        <v>65</v>
      </c>
      <c r="G73" s="139" t="s">
        <v>66</v>
      </c>
      <c r="H73" s="140" t="s">
        <v>66</v>
      </c>
      <c r="I73" s="137" t="s">
        <v>65</v>
      </c>
      <c r="J73" s="103"/>
      <c r="K73" s="103"/>
      <c r="L73" s="103"/>
      <c r="M73" s="103"/>
      <c r="N73" s="97"/>
      <c r="O73" s="97"/>
      <c r="P73" s="97"/>
      <c r="Q73" s="97"/>
      <c r="R73" s="97"/>
      <c r="S73" s="97"/>
      <c r="T73" s="97"/>
      <c r="U73" s="97"/>
    </row>
    <row r="74" customFormat="false" ht="14.65" hidden="false" customHeight="true" outlineLevel="0" collapsed="false">
      <c r="A74" s="95" t="n">
        <v>7</v>
      </c>
      <c r="B74" s="139" t="s">
        <v>67</v>
      </c>
      <c r="C74" s="140" t="s">
        <v>67</v>
      </c>
      <c r="D74" s="139" t="s">
        <v>68</v>
      </c>
      <c r="E74" s="140" t="s">
        <v>68</v>
      </c>
      <c r="F74" s="139" t="s">
        <v>69</v>
      </c>
      <c r="G74" s="140" t="s">
        <v>69</v>
      </c>
      <c r="H74" s="139" t="s">
        <v>70</v>
      </c>
      <c r="I74" s="140" t="s">
        <v>70</v>
      </c>
      <c r="J74" s="103"/>
      <c r="K74" s="103"/>
      <c r="L74" s="103"/>
      <c r="M74" s="103"/>
      <c r="N74" s="97"/>
      <c r="O74" s="97"/>
      <c r="P74" s="97"/>
      <c r="Q74" s="97"/>
      <c r="R74" s="97"/>
      <c r="S74" s="97"/>
      <c r="T74" s="97"/>
      <c r="U74" s="97"/>
    </row>
    <row r="75" customFormat="false" ht="14.65" hidden="false" customHeight="true" outlineLevel="0" collapsed="false">
      <c r="A75" s="96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</row>
    <row r="76" customFormat="false" ht="14.65" hidden="false" customHeight="true" outlineLevel="0" collapsed="false">
      <c r="A76" s="96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</row>
    <row r="77" customFormat="false" ht="14.65" hidden="false" customHeight="true" outlineLevel="0" collapsed="false">
      <c r="A77" s="96"/>
      <c r="B77" s="103"/>
      <c r="C77" s="103"/>
      <c r="D77" s="103"/>
      <c r="E77" s="103"/>
      <c r="F77" s="103"/>
      <c r="G77" s="103"/>
      <c r="H77" s="103"/>
      <c r="I77" s="103"/>
      <c r="J77" s="96"/>
      <c r="K77" s="96"/>
      <c r="L77" s="103"/>
      <c r="M77" s="103"/>
      <c r="N77" s="103"/>
      <c r="O77" s="103"/>
      <c r="P77" s="103"/>
      <c r="Q77" s="103"/>
      <c r="R77" s="103"/>
      <c r="S77" s="103"/>
      <c r="T77" s="103"/>
      <c r="U77" s="103"/>
    </row>
    <row r="78" customFormat="false" ht="14.65" hidden="false" customHeight="true" outlineLevel="0" collapsed="false">
      <c r="A78" s="96"/>
      <c r="B78" s="103"/>
      <c r="C78" s="103"/>
      <c r="D78" s="103"/>
      <c r="E78" s="103"/>
      <c r="F78" s="103"/>
      <c r="G78" s="96"/>
      <c r="H78" s="96"/>
      <c r="I78" s="103"/>
      <c r="J78" s="103"/>
      <c r="K78" s="96"/>
      <c r="L78" s="96"/>
      <c r="M78" s="103"/>
      <c r="N78" s="103"/>
      <c r="O78" s="103"/>
      <c r="P78" s="103"/>
      <c r="Q78" s="103"/>
      <c r="R78" s="103"/>
      <c r="S78" s="103"/>
      <c r="T78" s="103"/>
      <c r="U78" s="103"/>
    </row>
    <row r="79" customFormat="false" ht="14.65" hidden="false" customHeight="true" outlineLevel="0" collapsed="false">
      <c r="A79" s="96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</row>
    <row r="80" customFormat="false" ht="14.65" hidden="false" customHeight="true" outlineLevel="0" collapsed="false">
      <c r="A80" s="96"/>
      <c r="B80" s="96"/>
      <c r="C80" s="96"/>
      <c r="D80" s="103"/>
      <c r="E80" s="103"/>
      <c r="F80" s="103"/>
      <c r="G80" s="103"/>
      <c r="H80" s="103"/>
      <c r="I80" s="96"/>
      <c r="J80" s="96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</row>
    <row r="81" customFormat="false" ht="14.65" hidden="false" customHeight="true" outlineLevel="0" collapsed="false">
      <c r="A81" s="96"/>
      <c r="B81" s="103"/>
      <c r="C81" s="103"/>
      <c r="D81" s="103"/>
      <c r="E81" s="96"/>
      <c r="F81" s="96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</row>
    <row r="82" customFormat="false" ht="14.65" hidden="false" customHeight="true" outlineLevel="0" collapsed="false">
      <c r="A82" s="96"/>
      <c r="B82" s="103"/>
      <c r="C82" s="103"/>
      <c r="D82" s="96"/>
      <c r="E82" s="96"/>
      <c r="F82" s="103"/>
      <c r="G82" s="103"/>
      <c r="H82" s="103"/>
      <c r="I82" s="103"/>
      <c r="J82" s="103"/>
      <c r="K82" s="103"/>
      <c r="L82" s="96"/>
      <c r="M82" s="96"/>
      <c r="N82" s="103"/>
      <c r="O82" s="103"/>
      <c r="P82" s="103"/>
      <c r="Q82" s="103"/>
      <c r="R82" s="103"/>
      <c r="S82" s="103"/>
      <c r="T82" s="103"/>
      <c r="U82" s="103"/>
    </row>
    <row r="83" customFormat="false" ht="14.65" hidden="false" customHeight="true" outlineLevel="0" collapsed="false">
      <c r="A83" s="96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</row>
    <row r="84" customFormat="false" ht="14.65" hidden="false" customHeight="true" outlineLevel="0" collapsed="false">
      <c r="A84" s="96"/>
      <c r="B84" s="103"/>
      <c r="C84" s="96"/>
      <c r="D84" s="96"/>
      <c r="E84" s="103"/>
      <c r="F84" s="96"/>
      <c r="G84" s="96"/>
      <c r="H84" s="96"/>
      <c r="I84" s="96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</row>
  </sheetData>
  <mergeCells count="9">
    <mergeCell ref="B21:C21"/>
    <mergeCell ref="E21:I21"/>
    <mergeCell ref="L21:M21"/>
    <mergeCell ref="A65:C65"/>
    <mergeCell ref="D65:G65"/>
    <mergeCell ref="N65:P65"/>
    <mergeCell ref="A66:C66"/>
    <mergeCell ref="D66:G66"/>
    <mergeCell ref="N66:P66"/>
  </mergeCells>
  <printOptions headings="false" gridLines="false" gridLinesSet="true" horizontalCentered="false" verticalCentered="false"/>
  <pageMargins left="1" right="1" top="1" bottom="1" header="0.511805555555555" footer="0.277777777777778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LibreOffice/6.2.4.2$MacOSX_X86_64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Jean-Pierre Cordonnier</cp:lastModifiedBy>
  <dcterms:modified xsi:type="dcterms:W3CDTF">2019-11-02T15:06:59Z</dcterms:modified>
  <cp:revision>22</cp:revision>
  <dc:subject/>
  <dc:title/>
</cp:coreProperties>
</file>