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claire.pruvot\OneDrive - Fédération Française de Voile\Flotte Partagée\Pairings\"/>
    </mc:Choice>
  </mc:AlternateContent>
  <xr:revisionPtr revIDLastSave="1" documentId="13_ncr:1_{0C70B84A-C7B3-4779-A4DA-1F36C64F678F}" xr6:coauthVersionLast="36" xr6:coauthVersionMax="47" xr10:uidLastSave="{B19F128F-BDCF-4A8F-817A-187DB048A91A}"/>
  <bookViews>
    <workbookView xWindow="-108" yWindow="-108" windowWidth="23256" windowHeight="12576" tabRatio="500" xr2:uid="{00000000-000D-0000-FFFF-FFFF00000000}"/>
  </bookViews>
  <sheets>
    <sheet name="Clubs" sheetId="9" r:id="rId1"/>
    <sheet name="Paring list" sheetId="10" r:id="rId2"/>
    <sheet name="Pairing list printable" sheetId="11" r:id="rId3"/>
    <sheet name="Pairing list resultat" sheetId="15" r:id="rId4"/>
    <sheet name="RESULTATS" sheetId="16" r:id="rId5"/>
  </sheets>
  <definedNames>
    <definedName name="__xlnm._FilterDatabase" localSheetId="2">'Pairing list printable'!$B$1:$G$68</definedName>
    <definedName name="__xlnm._FilterDatabase" localSheetId="3">'Pairing list resultat'!$B$1:$G$104</definedName>
    <definedName name="__xlnm.Print_Area" localSheetId="0">Clubs!$A$2:$B$12</definedName>
    <definedName name="_xlnm._FilterDatabase" localSheetId="2" hidden="1">'Pairing list printable'!$B$1:$G$68</definedName>
    <definedName name="_xlnm._FilterDatabase" localSheetId="3" hidden="1">'Pairing list resultat'!$B$1:$G$104</definedName>
    <definedName name="_xlnm.Print_Area" localSheetId="0">Clubs!$A$2:$B$12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6" l="1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3" i="16"/>
  <c r="H160" i="15" l="1"/>
  <c r="G160" i="15"/>
  <c r="F160" i="15"/>
  <c r="E160" i="15"/>
  <c r="D160" i="15"/>
  <c r="C160" i="15"/>
  <c r="H158" i="15"/>
  <c r="G158" i="15"/>
  <c r="F158" i="15"/>
  <c r="E158" i="15"/>
  <c r="D158" i="15"/>
  <c r="C158" i="15"/>
  <c r="H156" i="15"/>
  <c r="G156" i="15"/>
  <c r="F156" i="15"/>
  <c r="E156" i="15"/>
  <c r="D156" i="15"/>
  <c r="C156" i="15"/>
  <c r="H152" i="15"/>
  <c r="G152" i="15"/>
  <c r="F152" i="15"/>
  <c r="E152" i="15"/>
  <c r="D152" i="15"/>
  <c r="C152" i="15"/>
  <c r="H150" i="15"/>
  <c r="G150" i="15"/>
  <c r="F150" i="15"/>
  <c r="E150" i="15"/>
  <c r="D150" i="15"/>
  <c r="C150" i="15"/>
  <c r="H148" i="15"/>
  <c r="G148" i="15"/>
  <c r="F148" i="15"/>
  <c r="E148" i="15"/>
  <c r="D148" i="15"/>
  <c r="C148" i="15"/>
  <c r="H144" i="15"/>
  <c r="G144" i="15"/>
  <c r="F144" i="15"/>
  <c r="E144" i="15"/>
  <c r="D144" i="15"/>
  <c r="C144" i="15"/>
  <c r="H142" i="15"/>
  <c r="G142" i="15"/>
  <c r="F142" i="15"/>
  <c r="E142" i="15"/>
  <c r="D142" i="15"/>
  <c r="C142" i="15"/>
  <c r="H140" i="15"/>
  <c r="G140" i="15"/>
  <c r="F140" i="15"/>
  <c r="E140" i="15"/>
  <c r="D140" i="15"/>
  <c r="C140" i="15"/>
  <c r="H136" i="15"/>
  <c r="G136" i="15"/>
  <c r="F136" i="15"/>
  <c r="E136" i="15"/>
  <c r="D136" i="15"/>
  <c r="C136" i="15"/>
  <c r="H134" i="15"/>
  <c r="G134" i="15"/>
  <c r="F134" i="15"/>
  <c r="E134" i="15"/>
  <c r="D134" i="15"/>
  <c r="C134" i="15"/>
  <c r="H132" i="15"/>
  <c r="G132" i="15"/>
  <c r="F132" i="15"/>
  <c r="E132" i="15"/>
  <c r="D132" i="15"/>
  <c r="C132" i="15"/>
  <c r="H128" i="15"/>
  <c r="G128" i="15"/>
  <c r="F128" i="15"/>
  <c r="E128" i="15"/>
  <c r="D128" i="15"/>
  <c r="C128" i="15"/>
  <c r="H126" i="15"/>
  <c r="G126" i="15"/>
  <c r="F126" i="15"/>
  <c r="E126" i="15"/>
  <c r="D126" i="15"/>
  <c r="C126" i="15"/>
  <c r="H124" i="15"/>
  <c r="G124" i="15"/>
  <c r="F124" i="15"/>
  <c r="E124" i="15"/>
  <c r="D124" i="15"/>
  <c r="C124" i="15"/>
  <c r="H120" i="15"/>
  <c r="G120" i="15"/>
  <c r="F120" i="15"/>
  <c r="E120" i="15"/>
  <c r="D120" i="15"/>
  <c r="C120" i="15"/>
  <c r="H118" i="15"/>
  <c r="G118" i="15"/>
  <c r="F118" i="15"/>
  <c r="E118" i="15"/>
  <c r="D118" i="15"/>
  <c r="C118" i="15"/>
  <c r="H116" i="15"/>
  <c r="G116" i="15"/>
  <c r="F116" i="15"/>
  <c r="E116" i="15"/>
  <c r="D116" i="15"/>
  <c r="C116" i="15"/>
  <c r="H112" i="15"/>
  <c r="G112" i="15"/>
  <c r="F112" i="15"/>
  <c r="E112" i="15"/>
  <c r="D112" i="15"/>
  <c r="C112" i="15"/>
  <c r="H110" i="15"/>
  <c r="G110" i="15"/>
  <c r="F110" i="15"/>
  <c r="E110" i="15"/>
  <c r="D110" i="15"/>
  <c r="C110" i="15"/>
  <c r="H108" i="15"/>
  <c r="G108" i="15"/>
  <c r="F108" i="15"/>
  <c r="E108" i="15"/>
  <c r="D108" i="15"/>
  <c r="C108" i="15"/>
  <c r="H104" i="15"/>
  <c r="G104" i="15"/>
  <c r="F104" i="15"/>
  <c r="E104" i="15"/>
  <c r="D104" i="15"/>
  <c r="C104" i="15"/>
  <c r="H102" i="15"/>
  <c r="G102" i="15"/>
  <c r="F102" i="15"/>
  <c r="E102" i="15"/>
  <c r="D102" i="15"/>
  <c r="C102" i="15"/>
  <c r="H100" i="15"/>
  <c r="G100" i="15"/>
  <c r="F100" i="15"/>
  <c r="E100" i="15"/>
  <c r="D100" i="15"/>
  <c r="C100" i="15"/>
  <c r="H96" i="15"/>
  <c r="G96" i="15"/>
  <c r="F96" i="15"/>
  <c r="E96" i="15"/>
  <c r="D96" i="15"/>
  <c r="C96" i="15"/>
  <c r="H94" i="15"/>
  <c r="G94" i="15"/>
  <c r="F94" i="15"/>
  <c r="E94" i="15"/>
  <c r="D94" i="15"/>
  <c r="C94" i="15"/>
  <c r="H92" i="15"/>
  <c r="G92" i="15"/>
  <c r="F92" i="15"/>
  <c r="E92" i="15"/>
  <c r="D92" i="15"/>
  <c r="C92" i="15"/>
  <c r="H88" i="15"/>
  <c r="G88" i="15"/>
  <c r="F88" i="15"/>
  <c r="E88" i="15"/>
  <c r="D88" i="15"/>
  <c r="C88" i="15"/>
  <c r="H86" i="15"/>
  <c r="G86" i="15"/>
  <c r="F86" i="15"/>
  <c r="E86" i="15"/>
  <c r="D86" i="15"/>
  <c r="C86" i="15"/>
  <c r="H84" i="15"/>
  <c r="G84" i="15"/>
  <c r="F84" i="15"/>
  <c r="E84" i="15"/>
  <c r="D84" i="15"/>
  <c r="C84" i="15"/>
  <c r="H80" i="15"/>
  <c r="G80" i="15"/>
  <c r="F80" i="15"/>
  <c r="E80" i="15"/>
  <c r="D80" i="15"/>
  <c r="C80" i="15"/>
  <c r="H78" i="15"/>
  <c r="G78" i="15"/>
  <c r="F78" i="15"/>
  <c r="E78" i="15"/>
  <c r="D78" i="15"/>
  <c r="C78" i="15"/>
  <c r="H76" i="15"/>
  <c r="G76" i="15"/>
  <c r="F76" i="15"/>
  <c r="E76" i="15"/>
  <c r="D76" i="15"/>
  <c r="C76" i="15"/>
  <c r="H72" i="15"/>
  <c r="G72" i="15"/>
  <c r="F72" i="15"/>
  <c r="E72" i="15"/>
  <c r="D72" i="15"/>
  <c r="C72" i="15"/>
  <c r="H70" i="15"/>
  <c r="G70" i="15"/>
  <c r="F70" i="15"/>
  <c r="E70" i="15"/>
  <c r="D70" i="15"/>
  <c r="C70" i="15"/>
  <c r="H68" i="15"/>
  <c r="G68" i="15"/>
  <c r="F68" i="15"/>
  <c r="E68" i="15"/>
  <c r="D68" i="15"/>
  <c r="C68" i="15"/>
  <c r="H64" i="15"/>
  <c r="G64" i="15"/>
  <c r="F64" i="15"/>
  <c r="E64" i="15"/>
  <c r="D64" i="15"/>
  <c r="C64" i="15"/>
  <c r="H62" i="15"/>
  <c r="G62" i="15"/>
  <c r="F62" i="15"/>
  <c r="E62" i="15"/>
  <c r="D62" i="15"/>
  <c r="C62" i="15"/>
  <c r="H60" i="15"/>
  <c r="G60" i="15"/>
  <c r="F60" i="15"/>
  <c r="E60" i="15"/>
  <c r="D60" i="15"/>
  <c r="C60" i="15"/>
  <c r="H56" i="15"/>
  <c r="G56" i="15"/>
  <c r="F56" i="15"/>
  <c r="E56" i="15"/>
  <c r="D56" i="15"/>
  <c r="C56" i="15"/>
  <c r="H54" i="15"/>
  <c r="G54" i="15"/>
  <c r="F54" i="15"/>
  <c r="E54" i="15"/>
  <c r="D54" i="15"/>
  <c r="C54" i="15"/>
  <c r="H52" i="15"/>
  <c r="G52" i="15"/>
  <c r="F52" i="15"/>
  <c r="E52" i="15"/>
  <c r="D52" i="15"/>
  <c r="C52" i="15"/>
  <c r="H48" i="15"/>
  <c r="G48" i="15"/>
  <c r="F48" i="15"/>
  <c r="E48" i="15"/>
  <c r="D48" i="15"/>
  <c r="C48" i="15"/>
  <c r="H46" i="15"/>
  <c r="G46" i="15"/>
  <c r="F46" i="15"/>
  <c r="E46" i="15"/>
  <c r="D46" i="15"/>
  <c r="C46" i="15"/>
  <c r="H44" i="15"/>
  <c r="G44" i="15"/>
  <c r="F44" i="15"/>
  <c r="E44" i="15"/>
  <c r="D44" i="15"/>
  <c r="C44" i="15"/>
  <c r="H40" i="15"/>
  <c r="G40" i="15"/>
  <c r="F40" i="15"/>
  <c r="E40" i="15"/>
  <c r="D40" i="15"/>
  <c r="C40" i="15"/>
  <c r="H38" i="15"/>
  <c r="G38" i="15"/>
  <c r="F38" i="15"/>
  <c r="E38" i="15"/>
  <c r="D38" i="15"/>
  <c r="C38" i="15"/>
  <c r="H36" i="15"/>
  <c r="G36" i="15"/>
  <c r="F36" i="15"/>
  <c r="E36" i="15"/>
  <c r="D36" i="15"/>
  <c r="C36" i="15"/>
  <c r="H32" i="15"/>
  <c r="G32" i="15"/>
  <c r="F32" i="15"/>
  <c r="E32" i="15"/>
  <c r="D32" i="15"/>
  <c r="C32" i="15"/>
  <c r="H30" i="15"/>
  <c r="G30" i="15"/>
  <c r="F30" i="15"/>
  <c r="E30" i="15"/>
  <c r="D30" i="15"/>
  <c r="C30" i="15"/>
  <c r="H28" i="15"/>
  <c r="G28" i="15"/>
  <c r="F28" i="15"/>
  <c r="E28" i="15"/>
  <c r="D28" i="15"/>
  <c r="C28" i="15"/>
  <c r="H24" i="15"/>
  <c r="G24" i="15"/>
  <c r="F24" i="15"/>
  <c r="E24" i="15"/>
  <c r="D24" i="15"/>
  <c r="C24" i="15"/>
  <c r="H22" i="15"/>
  <c r="G22" i="15"/>
  <c r="F22" i="15"/>
  <c r="E22" i="15"/>
  <c r="D22" i="15"/>
  <c r="C22" i="15"/>
  <c r="H20" i="15"/>
  <c r="G20" i="15"/>
  <c r="F20" i="15"/>
  <c r="E20" i="15"/>
  <c r="D20" i="15"/>
  <c r="C20" i="15"/>
  <c r="H16" i="15"/>
  <c r="G16" i="15"/>
  <c r="F16" i="15"/>
  <c r="E16" i="15"/>
  <c r="D16" i="15"/>
  <c r="C16" i="15"/>
  <c r="H14" i="15"/>
  <c r="G14" i="15"/>
  <c r="F14" i="15"/>
  <c r="E14" i="15"/>
  <c r="D14" i="15"/>
  <c r="C14" i="15"/>
  <c r="H12" i="15"/>
  <c r="G12" i="15"/>
  <c r="F12" i="15"/>
  <c r="E12" i="15"/>
  <c r="D12" i="15"/>
  <c r="C12" i="15"/>
  <c r="H8" i="15"/>
  <c r="G8" i="15"/>
  <c r="F8" i="15"/>
  <c r="E8" i="15"/>
  <c r="D8" i="15"/>
  <c r="C8" i="15"/>
  <c r="H6" i="15"/>
  <c r="G6" i="15"/>
  <c r="F6" i="15"/>
  <c r="E6" i="15"/>
  <c r="D6" i="15"/>
  <c r="C6" i="15"/>
  <c r="H4" i="15"/>
  <c r="G4" i="15"/>
  <c r="F4" i="15"/>
  <c r="E4" i="15"/>
  <c r="D4" i="15"/>
  <c r="C4" i="15"/>
  <c r="F6" i="16" l="1"/>
  <c r="F10" i="16"/>
  <c r="F3" i="16"/>
  <c r="F5" i="16"/>
  <c r="F15" i="16"/>
  <c r="F12" i="16"/>
  <c r="F13" i="16"/>
  <c r="F16" i="16"/>
  <c r="F4" i="16"/>
  <c r="F8" i="16"/>
  <c r="F19" i="16"/>
  <c r="F9" i="16"/>
  <c r="F7" i="16"/>
  <c r="F11" i="16"/>
  <c r="F17" i="16"/>
  <c r="F14" i="16"/>
  <c r="F18" i="16"/>
  <c r="L12" i="16"/>
  <c r="L13" i="16"/>
  <c r="L19" i="16"/>
  <c r="L7" i="16"/>
  <c r="L11" i="16"/>
  <c r="L5" i="16"/>
  <c r="L4" i="16"/>
  <c r="L16" i="16"/>
  <c r="L8" i="16"/>
  <c r="L15" i="16"/>
  <c r="L9" i="16"/>
  <c r="L18" i="16"/>
  <c r="L10" i="16"/>
  <c r="L3" i="16"/>
  <c r="L6" i="16"/>
  <c r="L14" i="16"/>
  <c r="L17" i="16"/>
  <c r="N4" i="16"/>
  <c r="N11" i="16"/>
  <c r="N16" i="16"/>
  <c r="N3" i="16"/>
  <c r="N10" i="16"/>
  <c r="N15" i="16"/>
  <c r="N14" i="16"/>
  <c r="N19" i="16"/>
  <c r="N13" i="16"/>
  <c r="N9" i="16"/>
  <c r="N6" i="16"/>
  <c r="N18" i="16"/>
  <c r="N5" i="16"/>
  <c r="N17" i="16"/>
  <c r="N12" i="16"/>
  <c r="N8" i="16"/>
  <c r="N7" i="16"/>
  <c r="R4" i="16"/>
  <c r="R16" i="16"/>
  <c r="R8" i="16"/>
  <c r="R14" i="16"/>
  <c r="R6" i="16"/>
  <c r="R5" i="16"/>
  <c r="R17" i="16"/>
  <c r="R9" i="16"/>
  <c r="R15" i="16"/>
  <c r="R19" i="16"/>
  <c r="R10" i="16"/>
  <c r="R3" i="16"/>
  <c r="R18" i="16"/>
  <c r="R7" i="16"/>
  <c r="R12" i="16"/>
  <c r="R13" i="16"/>
  <c r="R11" i="16"/>
  <c r="V5" i="16"/>
  <c r="V6" i="16"/>
  <c r="V10" i="16"/>
  <c r="V9" i="16"/>
  <c r="V3" i="16"/>
  <c r="V13" i="16"/>
  <c r="V19" i="16"/>
  <c r="V14" i="16"/>
  <c r="V18" i="16"/>
  <c r="V12" i="16"/>
  <c r="V7" i="16"/>
  <c r="V4" i="16"/>
  <c r="V16" i="16"/>
  <c r="V15" i="16"/>
  <c r="V11" i="16"/>
  <c r="V17" i="16"/>
  <c r="V8" i="16"/>
  <c r="H6" i="16"/>
  <c r="H10" i="16"/>
  <c r="H17" i="16"/>
  <c r="H14" i="16"/>
  <c r="H12" i="16"/>
  <c r="H13" i="16"/>
  <c r="H3" i="16"/>
  <c r="H19" i="16"/>
  <c r="H7" i="16"/>
  <c r="H16" i="16"/>
  <c r="H11" i="16"/>
  <c r="H4" i="16"/>
  <c r="H15" i="16"/>
  <c r="H9" i="16"/>
  <c r="H5" i="16"/>
  <c r="H8" i="16"/>
  <c r="H18" i="16"/>
  <c r="J4" i="16"/>
  <c r="J15" i="16"/>
  <c r="J12" i="16"/>
  <c r="J9" i="16"/>
  <c r="J7" i="16"/>
  <c r="J6" i="16"/>
  <c r="J10" i="16"/>
  <c r="J19" i="16"/>
  <c r="J5" i="16"/>
  <c r="J18" i="16"/>
  <c r="J8" i="16"/>
  <c r="J11" i="16"/>
  <c r="J17" i="16"/>
  <c r="J3" i="16"/>
  <c r="J16" i="16"/>
  <c r="J13" i="16"/>
  <c r="J14" i="16"/>
  <c r="P9" i="16"/>
  <c r="P8" i="16"/>
  <c r="P16" i="16"/>
  <c r="P15" i="16"/>
  <c r="P5" i="16"/>
  <c r="P4" i="16"/>
  <c r="P7" i="16"/>
  <c r="P18" i="16"/>
  <c r="P6" i="16"/>
  <c r="P10" i="16"/>
  <c r="P3" i="16"/>
  <c r="P14" i="16"/>
  <c r="P12" i="16"/>
  <c r="P11" i="16"/>
  <c r="P17" i="16"/>
  <c r="P19" i="16"/>
  <c r="T10" i="16"/>
  <c r="T13" i="16"/>
  <c r="T4" i="16"/>
  <c r="T18" i="16"/>
  <c r="T5" i="16"/>
  <c r="T17" i="16"/>
  <c r="T9" i="16"/>
  <c r="T12" i="16"/>
  <c r="T14" i="16"/>
  <c r="T11" i="16"/>
  <c r="T6" i="16"/>
  <c r="T7" i="16"/>
  <c r="T3" i="16"/>
  <c r="T15" i="16"/>
  <c r="T8" i="16"/>
  <c r="T19" i="16"/>
  <c r="T16" i="16"/>
  <c r="X10" i="16"/>
  <c r="X6" i="16"/>
  <c r="X5" i="16"/>
  <c r="X17" i="16"/>
  <c r="X9" i="16"/>
  <c r="X14" i="16"/>
  <c r="X11" i="16"/>
  <c r="X19" i="16"/>
  <c r="X12" i="16"/>
  <c r="X15" i="16"/>
  <c r="X4" i="16"/>
  <c r="X8" i="16"/>
  <c r="X18" i="16"/>
  <c r="X7" i="16"/>
  <c r="X16" i="16"/>
  <c r="X3" i="16"/>
  <c r="X13" i="16"/>
  <c r="E13" i="16"/>
  <c r="E8" i="16"/>
  <c r="E17" i="16"/>
  <c r="E5" i="16"/>
  <c r="E3" i="16"/>
  <c r="E16" i="16"/>
  <c r="E18" i="16"/>
  <c r="E12" i="16"/>
  <c r="E9" i="16"/>
  <c r="E11" i="16"/>
  <c r="E14" i="16"/>
  <c r="E6" i="16"/>
  <c r="E10" i="16"/>
  <c r="E4" i="16"/>
  <c r="E7" i="16"/>
  <c r="E15" i="16"/>
  <c r="E19" i="16"/>
  <c r="G5" i="16"/>
  <c r="G9" i="16"/>
  <c r="G3" i="16"/>
  <c r="G7" i="16"/>
  <c r="G18" i="16"/>
  <c r="G12" i="16"/>
  <c r="G10" i="16"/>
  <c r="G4" i="16"/>
  <c r="G16" i="16"/>
  <c r="G8" i="16"/>
  <c r="G14" i="16"/>
  <c r="G17" i="16"/>
  <c r="G13" i="16"/>
  <c r="G11" i="16"/>
  <c r="G15" i="16"/>
  <c r="G19" i="16"/>
  <c r="G6" i="16"/>
  <c r="I8" i="16"/>
  <c r="I12" i="16"/>
  <c r="I3" i="16"/>
  <c r="I18" i="16"/>
  <c r="I15" i="16"/>
  <c r="I11" i="16"/>
  <c r="I16" i="16"/>
  <c r="I6" i="16"/>
  <c r="I14" i="16"/>
  <c r="I13" i="16"/>
  <c r="I5" i="16"/>
  <c r="I17" i="16"/>
  <c r="I10" i="16"/>
  <c r="I9" i="16"/>
  <c r="I4" i="16"/>
  <c r="I7" i="16"/>
  <c r="I19" i="16"/>
  <c r="K12" i="16"/>
  <c r="K17" i="16"/>
  <c r="K19" i="16"/>
  <c r="K10" i="16"/>
  <c r="K14" i="16"/>
  <c r="K18" i="16"/>
  <c r="K4" i="16"/>
  <c r="K8" i="16"/>
  <c r="K15" i="16"/>
  <c r="K6" i="16"/>
  <c r="K13" i="16"/>
  <c r="K11" i="16"/>
  <c r="K16" i="16"/>
  <c r="K5" i="16"/>
  <c r="K3" i="16"/>
  <c r="K9" i="16"/>
  <c r="K7" i="16"/>
  <c r="M3" i="16"/>
  <c r="M14" i="16"/>
  <c r="M10" i="16"/>
  <c r="M6" i="16"/>
  <c r="M18" i="16"/>
  <c r="M12" i="16"/>
  <c r="M13" i="16"/>
  <c r="M15" i="16"/>
  <c r="M19" i="16"/>
  <c r="M7" i="16"/>
  <c r="M11" i="16"/>
  <c r="M4" i="16"/>
  <c r="M16" i="16"/>
  <c r="M8" i="16"/>
  <c r="M5" i="16"/>
  <c r="M17" i="16"/>
  <c r="M9" i="16"/>
  <c r="O16" i="16"/>
  <c r="O19" i="16"/>
  <c r="O4" i="16"/>
  <c r="O8" i="16"/>
  <c r="O6" i="16"/>
  <c r="O13" i="16"/>
  <c r="O11" i="16"/>
  <c r="O5" i="16"/>
  <c r="O17" i="16"/>
  <c r="O3" i="16"/>
  <c r="O15" i="16"/>
  <c r="O9" i="16"/>
  <c r="O7" i="16"/>
  <c r="O18" i="16"/>
  <c r="O12" i="16"/>
  <c r="O14" i="16"/>
  <c r="O10" i="16"/>
  <c r="Q17" i="16"/>
  <c r="Q4" i="16"/>
  <c r="Q16" i="16"/>
  <c r="Q8" i="16"/>
  <c r="Q6" i="16"/>
  <c r="Q10" i="16"/>
  <c r="Q13" i="16"/>
  <c r="Q9" i="16"/>
  <c r="Q19" i="16"/>
  <c r="Q7" i="16"/>
  <c r="Q11" i="16"/>
  <c r="Q14" i="16"/>
  <c r="Q18" i="16"/>
  <c r="Q15" i="16"/>
  <c r="Q5" i="16"/>
  <c r="Q12" i="16"/>
  <c r="Q3" i="16"/>
  <c r="S18" i="16"/>
  <c r="S11" i="16"/>
  <c r="S15" i="16"/>
  <c r="S5" i="16"/>
  <c r="S17" i="16"/>
  <c r="S9" i="16"/>
  <c r="S3" i="16"/>
  <c r="S7" i="16"/>
  <c r="S12" i="16"/>
  <c r="S10" i="16"/>
  <c r="S13" i="16"/>
  <c r="S19" i="16"/>
  <c r="S14" i="16"/>
  <c r="S16" i="16"/>
  <c r="S6" i="16"/>
  <c r="S4" i="16"/>
  <c r="S8" i="16"/>
  <c r="U16" i="16"/>
  <c r="U15" i="16"/>
  <c r="U13" i="16"/>
  <c r="U11" i="16"/>
  <c r="U17" i="16"/>
  <c r="U3" i="16"/>
  <c r="U4" i="16"/>
  <c r="U9" i="16"/>
  <c r="U19" i="16"/>
  <c r="U12" i="16"/>
  <c r="U6" i="16"/>
  <c r="U10" i="16"/>
  <c r="U18" i="16"/>
  <c r="U5" i="16"/>
  <c r="U7" i="16"/>
  <c r="U14" i="16"/>
  <c r="U8" i="16"/>
  <c r="W14" i="16"/>
  <c r="W18" i="16"/>
  <c r="W5" i="16"/>
  <c r="W17" i="16"/>
  <c r="W9" i="16"/>
  <c r="W3" i="16"/>
  <c r="W7" i="16"/>
  <c r="W12" i="16"/>
  <c r="W10" i="16"/>
  <c r="W13" i="16"/>
  <c r="W6" i="16"/>
  <c r="W15" i="16"/>
  <c r="W16" i="16"/>
  <c r="W11" i="16"/>
  <c r="W4" i="16"/>
  <c r="W8" i="16"/>
  <c r="W19" i="16"/>
  <c r="B101" i="11"/>
  <c r="H101" i="11" s="1"/>
  <c r="H100" i="11"/>
  <c r="B100" i="11"/>
  <c r="G100" i="11" s="1"/>
  <c r="H99" i="11"/>
  <c r="G99" i="11"/>
  <c r="B99" i="11"/>
  <c r="F99" i="11" s="1"/>
  <c r="B96" i="11"/>
  <c r="H96" i="11" s="1"/>
  <c r="H95" i="11"/>
  <c r="B95" i="11"/>
  <c r="G95" i="11" s="1"/>
  <c r="H94" i="11"/>
  <c r="G94" i="11"/>
  <c r="B94" i="11"/>
  <c r="F94" i="11" s="1"/>
  <c r="B91" i="11"/>
  <c r="H91" i="11" s="1"/>
  <c r="H90" i="11"/>
  <c r="B90" i="11"/>
  <c r="G90" i="11" s="1"/>
  <c r="H89" i="11"/>
  <c r="G89" i="11"/>
  <c r="B89" i="11"/>
  <c r="F89" i="11" s="1"/>
  <c r="B86" i="11"/>
  <c r="H86" i="11" s="1"/>
  <c r="H85" i="11"/>
  <c r="B85" i="11"/>
  <c r="G85" i="11" s="1"/>
  <c r="H84" i="11"/>
  <c r="G84" i="11"/>
  <c r="B84" i="11"/>
  <c r="F84" i="11" s="1"/>
  <c r="B81" i="11"/>
  <c r="G81" i="11" s="1"/>
  <c r="B80" i="11"/>
  <c r="H80" i="11" s="1"/>
  <c r="B79" i="11"/>
  <c r="G79" i="11" s="1"/>
  <c r="F79" i="11"/>
  <c r="H81" i="11"/>
  <c r="E81" i="11"/>
  <c r="F80" i="11"/>
  <c r="E80" i="11"/>
  <c r="D80" i="11"/>
  <c r="C80" i="11"/>
  <c r="H79" i="11"/>
  <c r="C79" i="11"/>
  <c r="C4" i="11"/>
  <c r="D4" i="11"/>
  <c r="E4" i="11"/>
  <c r="F4" i="11"/>
  <c r="G4" i="11"/>
  <c r="H4" i="11"/>
  <c r="C5" i="11"/>
  <c r="D5" i="11"/>
  <c r="E5" i="11"/>
  <c r="F5" i="11"/>
  <c r="G5" i="11"/>
  <c r="H5" i="11"/>
  <c r="C6" i="11"/>
  <c r="D6" i="11"/>
  <c r="E6" i="11"/>
  <c r="F6" i="11"/>
  <c r="G6" i="11"/>
  <c r="H6" i="11"/>
  <c r="B7" i="11"/>
  <c r="C9" i="11"/>
  <c r="D9" i="11"/>
  <c r="E9" i="11"/>
  <c r="F9" i="11"/>
  <c r="G9" i="11"/>
  <c r="H9" i="11"/>
  <c r="C10" i="11"/>
  <c r="D10" i="11"/>
  <c r="E10" i="11"/>
  <c r="F10" i="11"/>
  <c r="G10" i="11"/>
  <c r="H10" i="11"/>
  <c r="C11" i="11"/>
  <c r="D11" i="11"/>
  <c r="E11" i="11"/>
  <c r="F11" i="11"/>
  <c r="G11" i="11"/>
  <c r="H11" i="11"/>
  <c r="B12" i="11"/>
  <c r="C14" i="11"/>
  <c r="D14" i="11"/>
  <c r="E14" i="11"/>
  <c r="F14" i="11"/>
  <c r="G14" i="11"/>
  <c r="H14" i="11"/>
  <c r="C15" i="11"/>
  <c r="D15" i="11"/>
  <c r="E15" i="11"/>
  <c r="F15" i="11"/>
  <c r="G15" i="11"/>
  <c r="H15" i="11"/>
  <c r="C16" i="11"/>
  <c r="D16" i="11"/>
  <c r="E16" i="11"/>
  <c r="F16" i="11"/>
  <c r="G16" i="11"/>
  <c r="H16" i="11"/>
  <c r="B17" i="11"/>
  <c r="C19" i="11"/>
  <c r="D19" i="11"/>
  <c r="E19" i="11"/>
  <c r="F19" i="11"/>
  <c r="G19" i="11"/>
  <c r="H19" i="11"/>
  <c r="C20" i="11"/>
  <c r="D20" i="11"/>
  <c r="E20" i="11"/>
  <c r="F20" i="11"/>
  <c r="G20" i="11"/>
  <c r="H20" i="11"/>
  <c r="C21" i="11"/>
  <c r="D21" i="11"/>
  <c r="E21" i="11"/>
  <c r="F21" i="11"/>
  <c r="G21" i="11"/>
  <c r="H21" i="11"/>
  <c r="B22" i="11"/>
  <c r="C24" i="11"/>
  <c r="D24" i="11"/>
  <c r="E24" i="11"/>
  <c r="F24" i="11"/>
  <c r="G24" i="11"/>
  <c r="H24" i="11"/>
  <c r="C25" i="11"/>
  <c r="D25" i="11"/>
  <c r="E25" i="11"/>
  <c r="F25" i="11"/>
  <c r="G25" i="11"/>
  <c r="H25" i="11"/>
  <c r="C26" i="11"/>
  <c r="D26" i="11"/>
  <c r="E26" i="11"/>
  <c r="F26" i="11"/>
  <c r="G26" i="11"/>
  <c r="H26" i="11"/>
  <c r="B27" i="11"/>
  <c r="C29" i="11"/>
  <c r="D29" i="11"/>
  <c r="E29" i="11"/>
  <c r="F29" i="11"/>
  <c r="G29" i="11"/>
  <c r="H29" i="11"/>
  <c r="C30" i="11"/>
  <c r="D30" i="11"/>
  <c r="E30" i="11"/>
  <c r="F30" i="11"/>
  <c r="G30" i="11"/>
  <c r="H30" i="11"/>
  <c r="C31" i="11"/>
  <c r="D31" i="11"/>
  <c r="E31" i="11"/>
  <c r="F31" i="11"/>
  <c r="G31" i="11"/>
  <c r="H31" i="11"/>
  <c r="B32" i="11"/>
  <c r="C34" i="11"/>
  <c r="D34" i="11"/>
  <c r="E34" i="11"/>
  <c r="F34" i="11"/>
  <c r="G34" i="11"/>
  <c r="H34" i="11"/>
  <c r="C35" i="11"/>
  <c r="D35" i="11"/>
  <c r="E35" i="11"/>
  <c r="F35" i="11"/>
  <c r="G35" i="11"/>
  <c r="H35" i="11"/>
  <c r="C36" i="11"/>
  <c r="D36" i="11"/>
  <c r="E36" i="11"/>
  <c r="F36" i="11"/>
  <c r="G36" i="11"/>
  <c r="H36" i="11"/>
  <c r="B37" i="11"/>
  <c r="C39" i="11"/>
  <c r="D39" i="11"/>
  <c r="E39" i="11"/>
  <c r="F39" i="11"/>
  <c r="G39" i="11"/>
  <c r="H39" i="11"/>
  <c r="C40" i="11"/>
  <c r="D40" i="11"/>
  <c r="E40" i="11"/>
  <c r="F40" i="11"/>
  <c r="G40" i="11"/>
  <c r="H40" i="11"/>
  <c r="C41" i="11"/>
  <c r="D41" i="11"/>
  <c r="E41" i="11"/>
  <c r="F41" i="11"/>
  <c r="G41" i="11"/>
  <c r="H41" i="11"/>
  <c r="B42" i="11"/>
  <c r="C44" i="11"/>
  <c r="D44" i="11"/>
  <c r="E44" i="11"/>
  <c r="F44" i="11"/>
  <c r="G44" i="11"/>
  <c r="H44" i="11"/>
  <c r="C45" i="11"/>
  <c r="D45" i="11"/>
  <c r="E45" i="11"/>
  <c r="F45" i="11"/>
  <c r="G45" i="11"/>
  <c r="H45" i="11"/>
  <c r="C46" i="11"/>
  <c r="D46" i="11"/>
  <c r="E46" i="11"/>
  <c r="F46" i="11"/>
  <c r="G46" i="11"/>
  <c r="H46" i="11"/>
  <c r="B47" i="11"/>
  <c r="C49" i="11"/>
  <c r="D49" i="11"/>
  <c r="E49" i="11"/>
  <c r="F49" i="11"/>
  <c r="G49" i="11"/>
  <c r="H49" i="11"/>
  <c r="C50" i="11"/>
  <c r="D50" i="11"/>
  <c r="E50" i="11"/>
  <c r="F50" i="11"/>
  <c r="G50" i="11"/>
  <c r="H50" i="11"/>
  <c r="C51" i="11"/>
  <c r="D51" i="11"/>
  <c r="E51" i="11"/>
  <c r="F51" i="11"/>
  <c r="G51" i="11"/>
  <c r="H51" i="11"/>
  <c r="B52" i="11"/>
  <c r="C54" i="11"/>
  <c r="D54" i="11"/>
  <c r="E54" i="11"/>
  <c r="F54" i="11"/>
  <c r="G54" i="11"/>
  <c r="H54" i="11"/>
  <c r="C55" i="11"/>
  <c r="D55" i="11"/>
  <c r="E55" i="11"/>
  <c r="F55" i="11"/>
  <c r="G55" i="11"/>
  <c r="H55" i="11"/>
  <c r="C56" i="11"/>
  <c r="D56" i="11"/>
  <c r="E56" i="11"/>
  <c r="F56" i="11"/>
  <c r="G56" i="11"/>
  <c r="H56" i="11"/>
  <c r="B57" i="11"/>
  <c r="C59" i="11"/>
  <c r="D59" i="11"/>
  <c r="E59" i="11"/>
  <c r="F59" i="11"/>
  <c r="G59" i="11"/>
  <c r="H59" i="11"/>
  <c r="C60" i="11"/>
  <c r="D60" i="11"/>
  <c r="E60" i="11"/>
  <c r="F60" i="11"/>
  <c r="G60" i="11"/>
  <c r="H60" i="11"/>
  <c r="C61" i="11"/>
  <c r="D61" i="11"/>
  <c r="E61" i="11"/>
  <c r="F61" i="11"/>
  <c r="G61" i="11"/>
  <c r="H61" i="11"/>
  <c r="B62" i="11"/>
  <c r="C64" i="11"/>
  <c r="D64" i="11"/>
  <c r="E64" i="11"/>
  <c r="F64" i="11"/>
  <c r="G64" i="11"/>
  <c r="H64" i="11"/>
  <c r="C65" i="11"/>
  <c r="D65" i="11"/>
  <c r="E65" i="11"/>
  <c r="F65" i="11"/>
  <c r="G65" i="11"/>
  <c r="H65" i="11"/>
  <c r="C66" i="11"/>
  <c r="D66" i="11"/>
  <c r="E66" i="11"/>
  <c r="F66" i="11"/>
  <c r="G66" i="11"/>
  <c r="H66" i="11"/>
  <c r="B67" i="11"/>
  <c r="C69" i="11"/>
  <c r="D69" i="11"/>
  <c r="E69" i="11"/>
  <c r="F69" i="11"/>
  <c r="G69" i="11"/>
  <c r="H69" i="11"/>
  <c r="C70" i="11"/>
  <c r="D70" i="11"/>
  <c r="E70" i="11"/>
  <c r="F70" i="11"/>
  <c r="G70" i="11"/>
  <c r="H70" i="11"/>
  <c r="C71" i="11"/>
  <c r="D71" i="11"/>
  <c r="E71" i="11"/>
  <c r="F71" i="11"/>
  <c r="G71" i="11"/>
  <c r="H71" i="11"/>
  <c r="B72" i="11"/>
  <c r="C74" i="11"/>
  <c r="D74" i="11"/>
  <c r="E74" i="11"/>
  <c r="F74" i="11"/>
  <c r="G74" i="11"/>
  <c r="H74" i="11"/>
  <c r="C75" i="11"/>
  <c r="D75" i="11"/>
  <c r="E75" i="11"/>
  <c r="F75" i="11"/>
  <c r="G75" i="11"/>
  <c r="H75" i="11"/>
  <c r="C76" i="11"/>
  <c r="D76" i="11"/>
  <c r="E76" i="11"/>
  <c r="F76" i="11"/>
  <c r="G76" i="11"/>
  <c r="H76" i="11"/>
  <c r="B4" i="10"/>
  <c r="B7" i="10" s="1"/>
  <c r="B10" i="10" s="1"/>
  <c r="B13" i="10" s="1"/>
  <c r="B16" i="10" s="1"/>
  <c r="B19" i="10" s="1"/>
  <c r="B22" i="10" s="1"/>
  <c r="B25" i="10" s="1"/>
  <c r="B28" i="10" s="1"/>
  <c r="B31" i="10" s="1"/>
  <c r="B34" i="10" s="1"/>
  <c r="B37" i="10" s="1"/>
  <c r="B40" i="10" s="1"/>
  <c r="B43" i="10" s="1"/>
  <c r="B46" i="10" s="1"/>
  <c r="B5" i="10"/>
  <c r="B8" i="10" s="1"/>
  <c r="B11" i="10" s="1"/>
  <c r="B14" i="10" s="1"/>
  <c r="B17" i="10" s="1"/>
  <c r="B20" i="10" s="1"/>
  <c r="B23" i="10" s="1"/>
  <c r="B26" i="10" s="1"/>
  <c r="B29" i="10" s="1"/>
  <c r="B32" i="10" s="1"/>
  <c r="B35" i="10" s="1"/>
  <c r="B38" i="10" s="1"/>
  <c r="B41" i="10" s="1"/>
  <c r="B44" i="10" s="1"/>
  <c r="B47" i="10" s="1"/>
  <c r="B6" i="10"/>
  <c r="B9" i="10" s="1"/>
  <c r="B12" i="10" s="1"/>
  <c r="B15" i="10" s="1"/>
  <c r="B18" i="10" s="1"/>
  <c r="B21" i="10" s="1"/>
  <c r="B24" i="10" s="1"/>
  <c r="B27" i="10" s="1"/>
  <c r="B30" i="10" s="1"/>
  <c r="B33" i="10" s="1"/>
  <c r="B36" i="10" s="1"/>
  <c r="B39" i="10" s="1"/>
  <c r="B42" i="10" s="1"/>
  <c r="B45" i="10" s="1"/>
  <c r="AG7" i="16" l="1"/>
  <c r="D7" i="16"/>
  <c r="AA7" i="16"/>
  <c r="Z7" i="16"/>
  <c r="AD7" i="16"/>
  <c r="AF7" i="16"/>
  <c r="AB7" i="16"/>
  <c r="AE7" i="16"/>
  <c r="AC7" i="16"/>
  <c r="D17" i="16"/>
  <c r="AD17" i="16"/>
  <c r="AA17" i="16"/>
  <c r="AC17" i="16"/>
  <c r="AF17" i="16"/>
  <c r="AE17" i="16"/>
  <c r="Z17" i="16"/>
  <c r="AG17" i="16"/>
  <c r="AB5" i="16"/>
  <c r="AC9" i="16"/>
  <c r="D11" i="16"/>
  <c r="AG11" i="16"/>
  <c r="AC11" i="16"/>
  <c r="AE11" i="16"/>
  <c r="AD11" i="16"/>
  <c r="AB11" i="16"/>
  <c r="AF11" i="16"/>
  <c r="Z11" i="16"/>
  <c r="D18" i="16"/>
  <c r="Z18" i="16"/>
  <c r="AG18" i="16"/>
  <c r="AF18" i="16"/>
  <c r="AE18" i="16"/>
  <c r="AC18" i="16"/>
  <c r="AB18" i="16"/>
  <c r="AA18" i="16"/>
  <c r="AD3" i="16"/>
  <c r="AF14" i="16"/>
  <c r="AA4" i="16"/>
  <c r="D4" i="16"/>
  <c r="AD4" i="16"/>
  <c r="AG4" i="16"/>
  <c r="Z4" i="16"/>
  <c r="AC4" i="16"/>
  <c r="AB4" i="16"/>
  <c r="AF4" i="16"/>
  <c r="AE4" i="16"/>
  <c r="D8" i="16"/>
  <c r="AD8" i="16"/>
  <c r="AB8" i="16"/>
  <c r="AG8" i="16"/>
  <c r="AC8" i="16"/>
  <c r="AE8" i="16"/>
  <c r="AF8" i="16"/>
  <c r="Z8" i="16"/>
  <c r="AG19" i="16"/>
  <c r="AB17" i="16"/>
  <c r="D19" i="16"/>
  <c r="AA19" i="16"/>
  <c r="AC19" i="16"/>
  <c r="AB19" i="16"/>
  <c r="Z19" i="16"/>
  <c r="AD19" i="16"/>
  <c r="AE19" i="16"/>
  <c r="AF19" i="16"/>
  <c r="D10" i="16"/>
  <c r="AF10" i="16"/>
  <c r="AE10" i="16"/>
  <c r="AG10" i="16"/>
  <c r="AA10" i="16"/>
  <c r="Z10" i="16"/>
  <c r="AB10" i="16"/>
  <c r="AC10" i="16"/>
  <c r="AD10" i="16"/>
  <c r="D9" i="16"/>
  <c r="AF9" i="16"/>
  <c r="AD9" i="16"/>
  <c r="AB9" i="16"/>
  <c r="Z9" i="16"/>
  <c r="AG9" i="16"/>
  <c r="AA9" i="16"/>
  <c r="AE9" i="16"/>
  <c r="D3" i="16"/>
  <c r="Z3" i="16"/>
  <c r="AC3" i="16"/>
  <c r="AB3" i="16"/>
  <c r="AA3" i="16"/>
  <c r="AG3" i="16"/>
  <c r="AE3" i="16"/>
  <c r="AF3" i="16"/>
  <c r="D13" i="16"/>
  <c r="AB13" i="16"/>
  <c r="AA13" i="16"/>
  <c r="Z13" i="16"/>
  <c r="AF13" i="16"/>
  <c r="AG13" i="16"/>
  <c r="AC13" i="16"/>
  <c r="AD13" i="16"/>
  <c r="AA8" i="16"/>
  <c r="AA11" i="16"/>
  <c r="D14" i="16"/>
  <c r="AE14" i="16"/>
  <c r="AD14" i="16"/>
  <c r="Z14" i="16"/>
  <c r="AA14" i="16"/>
  <c r="AC14" i="16"/>
  <c r="AG14" i="16"/>
  <c r="AB14" i="16"/>
  <c r="AE13" i="16"/>
  <c r="D16" i="16"/>
  <c r="AE16" i="16"/>
  <c r="AG16" i="16"/>
  <c r="Z16" i="16"/>
  <c r="AA16" i="16"/>
  <c r="AB16" i="16"/>
  <c r="AC16" i="16"/>
  <c r="AD16" i="16"/>
  <c r="AF16" i="16"/>
  <c r="D15" i="16"/>
  <c r="AA15" i="16"/>
  <c r="AE15" i="16"/>
  <c r="AB15" i="16"/>
  <c r="AF15" i="16"/>
  <c r="AG15" i="16"/>
  <c r="AD15" i="16"/>
  <c r="Z15" i="16"/>
  <c r="AC15" i="16"/>
  <c r="AF6" i="16"/>
  <c r="D6" i="16"/>
  <c r="AG6" i="16"/>
  <c r="AD6" i="16"/>
  <c r="Z6" i="16"/>
  <c r="AB6" i="16"/>
  <c r="AC6" i="16"/>
  <c r="AA6" i="16"/>
  <c r="AE6" i="16"/>
  <c r="D12" i="16"/>
  <c r="AA12" i="16"/>
  <c r="AG12" i="16"/>
  <c r="Z12" i="16"/>
  <c r="AC12" i="16"/>
  <c r="AB12" i="16"/>
  <c r="AF12" i="16"/>
  <c r="AE12" i="16"/>
  <c r="D5" i="16"/>
  <c r="AG5" i="16"/>
  <c r="AA5" i="16"/>
  <c r="AC5" i="16"/>
  <c r="AF5" i="16"/>
  <c r="Z5" i="16"/>
  <c r="AD5" i="16"/>
  <c r="AE5" i="16"/>
  <c r="AD12" i="16"/>
  <c r="AD18" i="16"/>
  <c r="C100" i="11"/>
  <c r="D101" i="11"/>
  <c r="B97" i="11"/>
  <c r="C99" i="11"/>
  <c r="D100" i="11"/>
  <c r="E101" i="11"/>
  <c r="D99" i="11"/>
  <c r="E100" i="11"/>
  <c r="F101" i="11"/>
  <c r="C101" i="11"/>
  <c r="E99" i="11"/>
  <c r="F100" i="11"/>
  <c r="G101" i="11"/>
  <c r="B92" i="11"/>
  <c r="C95" i="11"/>
  <c r="D96" i="11"/>
  <c r="C94" i="11"/>
  <c r="D95" i="11"/>
  <c r="E96" i="11"/>
  <c r="C96" i="11"/>
  <c r="D94" i="11"/>
  <c r="E95" i="11"/>
  <c r="F96" i="11"/>
  <c r="E94" i="11"/>
  <c r="F95" i="11"/>
  <c r="G96" i="11"/>
  <c r="C91" i="11"/>
  <c r="C89" i="11"/>
  <c r="D90" i="11"/>
  <c r="E91" i="11"/>
  <c r="D89" i="11"/>
  <c r="E90" i="11"/>
  <c r="F91" i="11"/>
  <c r="B87" i="11"/>
  <c r="C90" i="11"/>
  <c r="D91" i="11"/>
  <c r="E89" i="11"/>
  <c r="G91" i="11"/>
  <c r="F90" i="11"/>
  <c r="C86" i="11"/>
  <c r="C85" i="11"/>
  <c r="D86" i="11"/>
  <c r="C84" i="11"/>
  <c r="D85" i="11"/>
  <c r="E86" i="11"/>
  <c r="D84" i="11"/>
  <c r="E85" i="11"/>
  <c r="F86" i="11"/>
  <c r="E84" i="11"/>
  <c r="F85" i="11"/>
  <c r="G86" i="11"/>
  <c r="B82" i="11"/>
  <c r="F81" i="11"/>
  <c r="B77" i="11"/>
  <c r="G80" i="11"/>
  <c r="D79" i="11"/>
  <c r="C81" i="11"/>
  <c r="D81" i="11"/>
  <c r="E79" i="11"/>
  <c r="C5" i="16" l="1"/>
  <c r="C6" i="16"/>
  <c r="C18" i="16"/>
  <c r="C11" i="16"/>
  <c r="C8" i="16"/>
  <c r="C4" i="16"/>
  <c r="C14" i="16"/>
  <c r="C15" i="16"/>
  <c r="C13" i="16"/>
  <c r="C3" i="16"/>
  <c r="C9" i="16"/>
  <c r="C17" i="16"/>
  <c r="C7" i="16"/>
  <c r="C12" i="16"/>
  <c r="C16" i="16"/>
  <c r="C10" i="16"/>
  <c r="C19" i="16"/>
</calcChain>
</file>

<file path=xl/sharedStrings.xml><?xml version="1.0" encoding="utf-8"?>
<sst xmlns="http://schemas.openxmlformats.org/spreadsheetml/2006/main" count="391" uniqueCount="110">
  <si>
    <t>Boat 1</t>
  </si>
  <si>
    <t>Boat 2</t>
  </si>
  <si>
    <t>Boat 3</t>
  </si>
  <si>
    <t>Boat 4</t>
  </si>
  <si>
    <t>Boat 5</t>
  </si>
  <si>
    <t>Boat 6</t>
  </si>
  <si>
    <t>PARTICIPATING CLUBS</t>
  </si>
  <si>
    <t>Club de Voile Saint Aubin Elbeuf</t>
  </si>
  <si>
    <t>CVSAE</t>
  </si>
  <si>
    <t>Société des Régates du Havre</t>
  </si>
  <si>
    <t>SRH</t>
  </si>
  <si>
    <t>Yacht Club de Cherbourg</t>
  </si>
  <si>
    <t>YCCh</t>
  </si>
  <si>
    <t>Yacht Club de Granville</t>
  </si>
  <si>
    <t>YCG</t>
  </si>
  <si>
    <t>Société Nautique de la Baie de St Malo</t>
  </si>
  <si>
    <t>SNBSM</t>
  </si>
  <si>
    <t>Cercle de la Voile d'Arcachon</t>
  </si>
  <si>
    <t>CVA</t>
  </si>
  <si>
    <t>Société des Régates Rochelaises</t>
  </si>
  <si>
    <t>SRR</t>
  </si>
  <si>
    <t>Sport Nautique de l'Ouest Nantes</t>
  </si>
  <si>
    <t>SNO</t>
  </si>
  <si>
    <t>APCC Voile Sportive</t>
  </si>
  <si>
    <t>APCC</t>
  </si>
  <si>
    <t>Base Nautique Mare e Vela</t>
  </si>
  <si>
    <t>BNMV</t>
  </si>
  <si>
    <t>Centre Nautique Charline Picon</t>
  </si>
  <si>
    <t>CNCP</t>
  </si>
  <si>
    <t>Club Nautique Valeriquais</t>
  </si>
  <si>
    <t>CNV</t>
  </si>
  <si>
    <t>Yacht Club du Calaisis</t>
  </si>
  <si>
    <t>YCCa</t>
  </si>
  <si>
    <t>Société des Régates d'Antibes</t>
  </si>
  <si>
    <t>SRA</t>
  </si>
  <si>
    <t>Brest Bretagne Nautisme</t>
  </si>
  <si>
    <t>BBN</t>
  </si>
  <si>
    <t>Club de Voile Hourtin Medoc</t>
  </si>
  <si>
    <t>CVHM</t>
  </si>
  <si>
    <t>Yacht Club de France</t>
  </si>
  <si>
    <t>YCF</t>
  </si>
  <si>
    <t>Sport Nautique et Plaisance du Havre</t>
  </si>
  <si>
    <t>SNPH</t>
  </si>
  <si>
    <t>PAIRING LIST</t>
  </si>
  <si>
    <t>Race</t>
  </si>
  <si>
    <t>Flight</t>
  </si>
  <si>
    <t>Highlight =</t>
  </si>
  <si>
    <t>Flight 1</t>
  </si>
  <si>
    <t>Boot 1</t>
  </si>
  <si>
    <t>Boot 2</t>
  </si>
  <si>
    <t>Boot 3</t>
  </si>
  <si>
    <t>Boot 4</t>
  </si>
  <si>
    <t>Boot 5</t>
  </si>
  <si>
    <t>Boot 6</t>
  </si>
  <si>
    <t>Place</t>
  </si>
  <si>
    <t>Flight 2</t>
  </si>
  <si>
    <t>Flight 3</t>
  </si>
  <si>
    <t>Flight 4</t>
  </si>
  <si>
    <t>Flight 5</t>
  </si>
  <si>
    <t>Flight 6</t>
  </si>
  <si>
    <t>Flight 7</t>
  </si>
  <si>
    <t>Flight 8</t>
  </si>
  <si>
    <t>Flight 9</t>
  </si>
  <si>
    <t>Flight 10</t>
  </si>
  <si>
    <t>Flight 11</t>
  </si>
  <si>
    <t>Flight 12</t>
  </si>
  <si>
    <t>Flight 13</t>
  </si>
  <si>
    <t>Flight 14</t>
  </si>
  <si>
    <t>Flight 15</t>
  </si>
  <si>
    <t>Flight 16</t>
  </si>
  <si>
    <t>Flight 17</t>
  </si>
  <si>
    <t>Flight 18</t>
  </si>
  <si>
    <t>Flight 19</t>
  </si>
  <si>
    <t>Flight 20</t>
  </si>
  <si>
    <t>N°</t>
  </si>
  <si>
    <t>CLUB</t>
  </si>
  <si>
    <t>CLASSEMENT</t>
  </si>
  <si>
    <t>TOTAL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</si>
  <si>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</si>
  <si>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</si>
  <si>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</si>
  <si>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</si>
  <si>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</si>
  <si>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</si>
  <si>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</si>
  <si>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</si>
  <si>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</si>
  <si>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</si>
  <si>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</si>
  <si>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</si>
  <si>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</si>
  <si>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</si>
  <si>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</si>
  <si>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</si>
  <si>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</si>
  <si>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</si>
  <si>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</si>
  <si>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</si>
  <si>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NBP1</t>
  </si>
  <si>
    <t>NBP2</t>
  </si>
  <si>
    <t>NBP3</t>
  </si>
  <si>
    <t>NBP4</t>
  </si>
  <si>
    <t>NBP5</t>
  </si>
  <si>
    <t>NBP6</t>
  </si>
  <si>
    <t>NBP7</t>
  </si>
  <si>
    <t>NBP8</t>
  </si>
  <si>
    <t>NB I</t>
  </si>
  <si>
    <t>NBI 6</t>
  </si>
  <si>
    <t>NOM</t>
  </si>
  <si>
    <t>Nom court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</si>
</sst>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1"/>
      <color indexed="9"/>
      <name val="Calibri"/>
      <family val="2"/>
    </font>
    <font>
      <b/>
      <sz val="16"/>
      <color indexed="56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color indexed="8"/>
      <name val="Arial"/>
      <family val="2"/>
    </font>
    <font>
      <sz val="11"/>
      <color indexed="23"/>
      <name val="Calibri"/>
      <family val="2"/>
    </font>
    <font>
      <sz val="11"/>
      <color indexed="54"/>
      <name val="Calibri"/>
      <family val="2"/>
    </font>
    <font>
      <sz val="20"/>
      <color indexed="8"/>
      <name val="Calibri"/>
      <family val="2"/>
    </font>
    <font>
      <sz val="20"/>
      <color indexed="9"/>
      <name val="Calibri"/>
      <family val="2"/>
    </font>
    <font>
      <b/>
      <sz val="14"/>
      <color indexed="9"/>
      <name val="Calibri"/>
      <family val="2"/>
    </font>
    <font>
      <b/>
      <sz val="14"/>
      <color indexed="63"/>
      <name val="Calibri"/>
      <family val="2"/>
    </font>
    <font>
      <b/>
      <sz val="11"/>
      <color indexed="63"/>
      <name val="Calibri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scheme val="minor"/>
    </font>
    <font>
      <sz val="20"/>
      <color rgb="FF000000"/>
      <name val="Calibri"/>
    </font>
    <font>
      <b/>
      <sz val="11"/>
      <color rgb="FF000000"/>
      <name val="Calibri"/>
    </font>
    <font>
      <sz val="20"/>
      <color rgb="FFFFFFFF"/>
      <name val="Calibri"/>
    </font>
    <font>
      <b/>
      <sz val="11"/>
      <color rgb="FFFFFFFF"/>
      <name val="Calibri"/>
    </font>
    <font>
      <b/>
      <sz val="14"/>
      <color rgb="FFFFFFFF"/>
      <name val="Calibri"/>
    </font>
    <font>
      <b/>
      <sz val="14"/>
      <color rgb="FF254061"/>
      <name val="Calibri"/>
    </font>
    <font>
      <b/>
      <sz val="11"/>
      <color rgb="FF254061"/>
      <name val="Calibri"/>
    </font>
    <font>
      <b/>
      <sz val="12"/>
      <color rgb="FF254061"/>
      <name val="Calibri"/>
    </font>
    <font>
      <sz val="12"/>
      <color rgb="FF000000"/>
      <name val="Calibri"/>
    </font>
    <font>
      <b/>
      <sz val="11"/>
      <color theme="1"/>
      <name val="Calibri"/>
    </font>
    <font>
      <b/>
      <sz val="11"/>
      <color rgb="FFFF0000"/>
      <name val="Calibri"/>
    </font>
    <font>
      <sz val="12"/>
      <color rgb="FF0000FF"/>
      <name val="Calibri"/>
    </font>
  </fonts>
  <fills count="25">
    <fill>
      <patternFill patternType="none"/>
    </fill>
    <fill>
      <patternFill patternType="gray125"/>
    </fill>
    <fill>
      <patternFill patternType="solid">
        <fgColor indexed="62"/>
        <bgColor indexed="63"/>
      </patternFill>
    </fill>
    <fill>
      <patternFill patternType="solid">
        <fgColor indexed="44"/>
        <bgColor indexed="24"/>
      </patternFill>
    </fill>
    <fill>
      <patternFill patternType="solid">
        <fgColor indexed="31"/>
        <bgColor indexed="22"/>
      </patternFill>
    </fill>
    <fill>
      <patternFill patternType="solid">
        <fgColor indexed="54"/>
        <bgColor indexed="62"/>
      </patternFill>
    </fill>
    <fill>
      <patternFill patternType="solid">
        <fgColor indexed="8"/>
        <bgColor indexed="58"/>
      </patternFill>
    </fill>
    <fill>
      <patternFill patternType="solid">
        <fgColor indexed="14"/>
        <bgColor indexed="33"/>
      </patternFill>
    </fill>
    <fill>
      <patternFill patternType="solid">
        <fgColor indexed="48"/>
        <bgColor indexed="57"/>
      </patternFill>
    </fill>
    <fill>
      <patternFill patternType="solid">
        <fgColor indexed="10"/>
        <bgColor indexed="14"/>
      </patternFill>
    </fill>
    <fill>
      <patternFill patternType="solid">
        <fgColor indexed="13"/>
        <bgColor indexed="51"/>
      </patternFill>
    </fill>
    <fill>
      <patternFill patternType="solid">
        <fgColor indexed="50"/>
        <bgColor indexed="1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rgb="FF376092"/>
        <bgColor rgb="FF376092"/>
      </patternFill>
    </fill>
    <fill>
      <patternFill patternType="solid">
        <fgColor rgb="FF000000"/>
        <bgColor rgb="FF000000"/>
      </patternFill>
    </fill>
    <fill>
      <patternFill patternType="solid">
        <fgColor rgb="FFA5A5A5"/>
        <bgColor rgb="FFA5A5A5"/>
      </patternFill>
    </fill>
    <fill>
      <patternFill patternType="solid">
        <fgColor rgb="FF833C0B"/>
        <bgColor rgb="FF833C0B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  <fill>
      <patternFill patternType="solid">
        <fgColor rgb="FFC6D9F1"/>
        <bgColor rgb="FFC6D9F1"/>
      </patternFill>
    </fill>
    <fill>
      <patternFill patternType="solid">
        <fgColor rgb="FF00B0F0"/>
        <bgColor rgb="FFF2F2F2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8"/>
      </bottom>
      <diagonal/>
    </border>
    <border>
      <left/>
      <right style="thin">
        <color indexed="9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FFFFFF"/>
      </right>
      <top/>
      <bottom style="thin">
        <color rgb="FF000000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6" fillId="0" borderId="0"/>
    <xf numFmtId="0" fontId="17" fillId="0" borderId="0"/>
  </cellStyleXfs>
  <cellXfs count="58">
    <xf numFmtId="0" fontId="0" fillId="0" borderId="0" xfId="0"/>
    <xf numFmtId="0" fontId="2" fillId="2" borderId="0" xfId="11" applyFont="1" applyFill="1"/>
    <xf numFmtId="1" fontId="0" fillId="0" borderId="0" xfId="0" applyNumberFormat="1"/>
    <xf numFmtId="0" fontId="3" fillId="0" borderId="0" xfId="0" applyFont="1"/>
    <xf numFmtId="1" fontId="2" fillId="2" borderId="0" xfId="11" applyNumberFormat="1" applyFont="1" applyFill="1"/>
    <xf numFmtId="0" fontId="5" fillId="0" borderId="0" xfId="0" applyFont="1"/>
    <xf numFmtId="0" fontId="2" fillId="2" borderId="1" xfId="0" applyFont="1" applyFill="1" applyBorder="1" applyAlignment="1">
      <alignment horizontal="right"/>
    </xf>
    <xf numFmtId="0" fontId="2" fillId="2" borderId="1" xfId="10" applyFont="1" applyFill="1" applyBorder="1"/>
    <xf numFmtId="0" fontId="6" fillId="0" borderId="0" xfId="0" applyFont="1" applyAlignment="1">
      <alignment horizontal="right"/>
    </xf>
    <xf numFmtId="0" fontId="5" fillId="4" borderId="0" xfId="10" applyFont="1" applyFill="1" applyAlignment="1">
      <alignment vertical="center" wrapText="1"/>
    </xf>
    <xf numFmtId="0" fontId="5" fillId="4" borderId="0" xfId="10" applyFont="1" applyFill="1" applyAlignment="1">
      <alignment vertical="center"/>
    </xf>
    <xf numFmtId="0" fontId="5" fillId="4" borderId="0" xfId="12" applyFont="1" applyFill="1"/>
    <xf numFmtId="0" fontId="7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2" borderId="0" xfId="11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11" fillId="5" borderId="0" xfId="0" applyFont="1" applyFill="1" applyAlignment="1">
      <alignment horizontal="left"/>
    </xf>
    <xf numFmtId="0" fontId="12" fillId="6" borderId="2" xfId="0" applyFont="1" applyFill="1" applyBorder="1" applyAlignment="1">
      <alignment horizontal="left"/>
    </xf>
    <xf numFmtId="0" fontId="12" fillId="7" borderId="2" xfId="0" applyFont="1" applyFill="1" applyBorder="1" applyAlignment="1">
      <alignment horizontal="left"/>
    </xf>
    <xf numFmtId="0" fontId="12" fillId="8" borderId="2" xfId="0" applyFont="1" applyFill="1" applyBorder="1" applyAlignment="1">
      <alignment horizontal="left"/>
    </xf>
    <xf numFmtId="0" fontId="12" fillId="9" borderId="2" xfId="0" applyFont="1" applyFill="1" applyBorder="1" applyAlignment="1">
      <alignment horizontal="left"/>
    </xf>
    <xf numFmtId="0" fontId="12" fillId="10" borderId="0" xfId="0" applyFont="1" applyFill="1"/>
    <xf numFmtId="0" fontId="12" fillId="11" borderId="0" xfId="0" applyFont="1" applyFill="1"/>
    <xf numFmtId="0" fontId="2" fillId="5" borderId="3" xfId="0" applyFont="1" applyFill="1" applyBorder="1" applyAlignment="1">
      <alignment horizontal="left"/>
    </xf>
    <xf numFmtId="0" fontId="13" fillId="10" borderId="2" xfId="0" applyFont="1" applyFill="1" applyBorder="1" applyAlignment="1">
      <alignment horizontal="left"/>
    </xf>
    <xf numFmtId="0" fontId="13" fillId="11" borderId="2" xfId="0" applyFont="1" applyFill="1" applyBorder="1" applyAlignment="1">
      <alignment horizontal="left"/>
    </xf>
    <xf numFmtId="0" fontId="14" fillId="12" borderId="4" xfId="0" applyFont="1" applyFill="1" applyBorder="1" applyAlignment="1">
      <alignment horizontal="left"/>
    </xf>
    <xf numFmtId="0" fontId="14" fillId="13" borderId="4" xfId="0" applyFont="1" applyFill="1" applyBorder="1" applyAlignment="1">
      <alignment horizontal="left"/>
    </xf>
    <xf numFmtId="0" fontId="18" fillId="0" borderId="0" xfId="16" applyFont="1" applyAlignment="1">
      <alignment horizontal="left"/>
    </xf>
    <xf numFmtId="0" fontId="17" fillId="0" borderId="0" xfId="16"/>
    <xf numFmtId="0" fontId="19" fillId="0" borderId="0" xfId="16" applyFont="1" applyAlignment="1">
      <alignment horizontal="right"/>
    </xf>
    <xf numFmtId="0" fontId="20" fillId="14" borderId="0" xfId="16" applyFont="1" applyFill="1" applyAlignment="1">
      <alignment horizontal="center"/>
    </xf>
    <xf numFmtId="0" fontId="21" fillId="14" borderId="5" xfId="16" applyFont="1" applyFill="1" applyBorder="1" applyAlignment="1">
      <alignment horizontal="left"/>
    </xf>
    <xf numFmtId="0" fontId="22" fillId="15" borderId="6" xfId="16" applyFont="1" applyFill="1" applyBorder="1" applyAlignment="1">
      <alignment horizontal="left"/>
    </xf>
    <xf numFmtId="0" fontId="22" fillId="16" borderId="6" xfId="16" applyFont="1" applyFill="1" applyBorder="1" applyAlignment="1">
      <alignment horizontal="left"/>
    </xf>
    <xf numFmtId="0" fontId="22" fillId="17" borderId="6" xfId="16" applyFont="1" applyFill="1" applyBorder="1" applyAlignment="1">
      <alignment horizontal="left"/>
    </xf>
    <xf numFmtId="0" fontId="22" fillId="18" borderId="6" xfId="16" applyFont="1" applyFill="1" applyBorder="1" applyAlignment="1">
      <alignment horizontal="left"/>
    </xf>
    <xf numFmtId="0" fontId="23" fillId="19" borderId="6" xfId="16" applyFont="1" applyFill="1" applyBorder="1" applyAlignment="1">
      <alignment horizontal="left"/>
    </xf>
    <xf numFmtId="0" fontId="23" fillId="20" borderId="6" xfId="16" applyFont="1" applyFill="1" applyBorder="1" applyAlignment="1">
      <alignment horizontal="left"/>
    </xf>
    <xf numFmtId="0" fontId="24" fillId="21" borderId="7" xfId="16" applyFont="1" applyFill="1" applyBorder="1" applyAlignment="1">
      <alignment horizontal="left"/>
    </xf>
    <xf numFmtId="1" fontId="24" fillId="21" borderId="7" xfId="16" applyNumberFormat="1" applyFont="1" applyFill="1" applyBorder="1" applyAlignment="1">
      <alignment horizontal="left"/>
    </xf>
    <xf numFmtId="0" fontId="24" fillId="22" borderId="7" xfId="16" applyFont="1" applyFill="1" applyBorder="1" applyAlignment="1">
      <alignment horizontal="left"/>
    </xf>
    <xf numFmtId="0" fontId="20" fillId="14" borderId="8" xfId="16" applyFont="1" applyFill="1" applyBorder="1" applyAlignment="1">
      <alignment horizontal="center"/>
    </xf>
    <xf numFmtId="0" fontId="21" fillId="14" borderId="9" xfId="16" applyFont="1" applyFill="1" applyBorder="1" applyAlignment="1">
      <alignment horizontal="left"/>
    </xf>
    <xf numFmtId="0" fontId="25" fillId="21" borderId="7" xfId="16" applyFont="1" applyFill="1" applyBorder="1" applyAlignment="1">
      <alignment horizontal="center"/>
    </xf>
    <xf numFmtId="0" fontId="25" fillId="22" borderId="7" xfId="16" applyFont="1" applyFill="1" applyBorder="1" applyAlignment="1">
      <alignment horizontal="center"/>
    </xf>
    <xf numFmtId="0" fontId="26" fillId="0" borderId="0" xfId="16" applyFont="1" applyAlignment="1">
      <alignment horizontal="center" vertical="center"/>
    </xf>
    <xf numFmtId="0" fontId="26" fillId="0" borderId="0" xfId="16" applyFont="1" applyAlignment="1">
      <alignment horizontal="center"/>
    </xf>
    <xf numFmtId="0" fontId="27" fillId="0" borderId="0" xfId="16" applyFont="1" applyAlignment="1">
      <alignment horizontal="right" vertical="center"/>
    </xf>
    <xf numFmtId="0" fontId="28" fillId="23" borderId="0" xfId="16" applyFont="1" applyFill="1" applyAlignment="1">
      <alignment vertical="center" wrapText="1"/>
    </xf>
    <xf numFmtId="1" fontId="26" fillId="0" borderId="0" xfId="16" applyNumberFormat="1" applyFont="1" applyAlignment="1">
      <alignment horizontal="center"/>
    </xf>
    <xf numFmtId="1" fontId="29" fillId="0" borderId="0" xfId="16" applyNumberFormat="1" applyFont="1" applyAlignment="1">
      <alignment horizontal="center" vertical="center"/>
    </xf>
    <xf numFmtId="1" fontId="26" fillId="0" borderId="0" xfId="16" applyNumberFormat="1" applyFont="1" applyAlignment="1">
      <alignment horizontal="center" vertical="center"/>
    </xf>
    <xf numFmtId="1" fontId="24" fillId="24" borderId="7" xfId="16" applyNumberFormat="1" applyFont="1" applyFill="1" applyBorder="1" applyAlignment="1">
      <alignment horizontal="left"/>
    </xf>
  </cellXfs>
  <cellStyles count="17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  <cellStyle name="Normal 4 2" xfId="5" xr:uid="{00000000-0005-0000-0000-000005000000}"/>
    <cellStyle name="Normal 5" xfId="6" xr:uid="{00000000-0005-0000-0000-000006000000}"/>
    <cellStyle name="Normal 5 2" xfId="7" xr:uid="{00000000-0005-0000-0000-000007000000}"/>
    <cellStyle name="Normal 6" xfId="8" xr:uid="{00000000-0005-0000-0000-000008000000}"/>
    <cellStyle name="Normal 6 2" xfId="9" xr:uid="{00000000-0005-0000-0000-000009000000}"/>
    <cellStyle name="Normal 7" xfId="15" xr:uid="{00000000-0005-0000-0000-00000A000000}"/>
    <cellStyle name="Normal 8" xfId="16" xr:uid="{B27BA646-32CA-4E68-B54A-D9FDC59C4822}"/>
    <cellStyle name="Standard 2" xfId="10" xr:uid="{00000000-0005-0000-0000-00000B000000}"/>
    <cellStyle name="Standard 2 2" xfId="11" xr:uid="{00000000-0005-0000-0000-00000C000000}"/>
    <cellStyle name="Standard 2 2 2" xfId="12" xr:uid="{00000000-0005-0000-0000-00000D000000}"/>
    <cellStyle name="Standard 2 3" xfId="13" xr:uid="{00000000-0005-0000-0000-00000E000000}"/>
    <cellStyle name="Standard_Blatt1" xfId="14" xr:uid="{00000000-0005-0000-0000-00000F000000}"/>
  </cellStyles>
  <dxfs count="154">
    <dxf>
      <font>
        <b/>
        <color theme="0"/>
      </font>
      <fill>
        <patternFill patternType="solid">
          <fgColor rgb="FF00B0F0"/>
          <bgColor rgb="FF00B0F0"/>
        </patternFill>
      </fill>
    </dxf>
    <dxf>
      <font>
        <sz val="11"/>
        <color rgb="FF000000"/>
      </font>
      <fill>
        <patternFill patternType="solid">
          <fgColor rgb="FFFFFF66"/>
          <bgColor rgb="FFFFFF66"/>
        </patternFill>
      </fill>
    </dxf>
    <dxf>
      <font>
        <sz val="11"/>
        <color rgb="FF000000"/>
      </font>
      <fill>
        <patternFill patternType="solid">
          <fgColor rgb="FFFFFF99"/>
          <bgColor rgb="FFFFFF99"/>
        </patternFill>
      </fill>
    </dxf>
    <dxf>
      <font>
        <sz val="11"/>
        <color rgb="FFA6A6A6"/>
      </font>
      <fill>
        <patternFill patternType="solid">
          <fgColor rgb="FFA3A3A3"/>
          <bgColor rgb="FFA3A3A3"/>
        </patternFill>
      </fill>
    </dxf>
    <dxf>
      <font>
        <sz val="11"/>
        <color rgb="FF000000"/>
      </font>
      <fill>
        <patternFill patternType="solid">
          <fgColor rgb="FFFFFF66"/>
          <bgColor rgb="FFFFFF66"/>
        </patternFill>
      </fill>
    </dxf>
    <dxf>
      <font>
        <sz val="11"/>
        <color rgb="FF000000"/>
      </font>
      <fill>
        <patternFill patternType="solid">
          <fgColor rgb="FFFFFF99"/>
          <bgColor rgb="FFFFFF99"/>
        </patternFill>
      </fill>
    </dxf>
    <dxf>
      <font>
        <sz val="11"/>
        <color rgb="FFA6A6A6"/>
      </font>
      <fill>
        <patternFill patternType="solid">
          <fgColor rgb="FFA3A3A3"/>
          <bgColor rgb="FFA3A3A3"/>
        </patternFill>
      </fill>
    </dxf>
    <dxf>
      <font>
        <sz val="11"/>
        <color rgb="FF000000"/>
      </font>
      <fill>
        <patternFill patternType="solid">
          <fgColor rgb="FFFFFF66"/>
          <bgColor rgb="FFFFFF66"/>
        </patternFill>
      </fill>
    </dxf>
    <dxf>
      <font>
        <sz val="11"/>
        <color rgb="FF000000"/>
      </font>
      <fill>
        <patternFill patternType="solid">
          <fgColor rgb="FFFFFF99"/>
          <bgColor rgb="FFFFFF99"/>
        </patternFill>
      </fill>
    </dxf>
    <dxf>
      <font>
        <sz val="11"/>
        <color rgb="FFA6A6A6"/>
      </font>
      <fill>
        <patternFill patternType="solid">
          <fgColor rgb="FFA3A3A3"/>
          <bgColor rgb="FFA3A3A3"/>
        </patternFill>
      </fill>
    </dxf>
    <dxf>
      <font>
        <sz val="11"/>
        <color rgb="FF000000"/>
      </font>
      <fill>
        <patternFill patternType="solid">
          <fgColor rgb="FFFFFF66"/>
          <bgColor rgb="FFFFFF66"/>
        </patternFill>
      </fill>
    </dxf>
    <dxf>
      <font>
        <sz val="11"/>
        <color rgb="FF000000"/>
      </font>
      <fill>
        <patternFill patternType="solid">
          <fgColor rgb="FFFFFF99"/>
          <bgColor rgb="FFFFFF99"/>
        </patternFill>
      </fill>
    </dxf>
    <dxf>
      <font>
        <sz val="11"/>
        <color rgb="FFA6A6A6"/>
      </font>
      <fill>
        <patternFill patternType="solid">
          <fgColor rgb="FFA3A3A3"/>
          <bgColor rgb="FFA3A3A3"/>
        </patternFill>
      </fill>
    </dxf>
    <dxf>
      <font>
        <sz val="11"/>
        <color rgb="FF000000"/>
      </font>
      <fill>
        <patternFill patternType="solid">
          <fgColor rgb="FFFFFF66"/>
          <bgColor rgb="FFFFFF66"/>
        </patternFill>
      </fill>
    </dxf>
    <dxf>
      <font>
        <sz val="11"/>
        <color rgb="FF000000"/>
      </font>
      <fill>
        <patternFill patternType="solid">
          <fgColor rgb="FFFFFF99"/>
          <bgColor rgb="FFFFFF99"/>
        </patternFill>
      </fill>
    </dxf>
    <dxf>
      <font>
        <sz val="11"/>
        <color rgb="FFA6A6A6"/>
      </font>
      <fill>
        <patternFill patternType="solid">
          <fgColor rgb="FFA3A3A3"/>
          <bgColor rgb="FFA3A3A3"/>
        </patternFill>
      </fill>
    </dxf>
    <dxf>
      <font>
        <sz val="11"/>
        <color rgb="FF000000"/>
      </font>
      <fill>
        <patternFill patternType="solid">
          <fgColor rgb="FFFFFF66"/>
          <bgColor rgb="FFFFFF66"/>
        </patternFill>
      </fill>
    </dxf>
    <dxf>
      <font>
        <sz val="11"/>
        <color rgb="FF000000"/>
      </font>
      <fill>
        <patternFill patternType="solid">
          <fgColor rgb="FFFFFF99"/>
          <bgColor rgb="FFFFFF99"/>
        </patternFill>
      </fill>
    </dxf>
    <dxf>
      <font>
        <sz val="11"/>
        <color rgb="FFA6A6A6"/>
      </font>
      <fill>
        <patternFill patternType="solid">
          <fgColor rgb="FFA3A3A3"/>
          <bgColor rgb="FFA3A3A3"/>
        </patternFill>
      </fill>
    </dxf>
    <dxf>
      <font>
        <sz val="11"/>
        <color rgb="FF000000"/>
      </font>
      <fill>
        <patternFill patternType="solid">
          <fgColor rgb="FFFFFF66"/>
          <bgColor rgb="FFFFFF66"/>
        </patternFill>
      </fill>
    </dxf>
    <dxf>
      <font>
        <sz val="11"/>
        <color rgb="FF000000"/>
      </font>
      <fill>
        <patternFill patternType="solid">
          <fgColor rgb="FFFFFF99"/>
          <bgColor rgb="FFFFFF99"/>
        </patternFill>
      </fill>
    </dxf>
    <dxf>
      <font>
        <sz val="11"/>
        <color rgb="FFA6A6A6"/>
      </font>
      <fill>
        <patternFill patternType="solid">
          <fgColor rgb="FFA3A3A3"/>
          <bgColor rgb="FFA3A3A3"/>
        </patternFill>
      </fill>
    </dxf>
    <dxf>
      <font>
        <sz val="11"/>
        <color rgb="FF000000"/>
      </font>
      <fill>
        <patternFill patternType="solid">
          <fgColor rgb="FFFFFF66"/>
          <bgColor rgb="FFFFFF66"/>
        </patternFill>
      </fill>
    </dxf>
    <dxf>
      <font>
        <sz val="11"/>
        <color rgb="FF000000"/>
      </font>
      <fill>
        <patternFill patternType="solid">
          <fgColor rgb="FFFFFF99"/>
          <bgColor rgb="FFFFFF99"/>
        </patternFill>
      </fill>
    </dxf>
    <dxf>
      <font>
        <sz val="11"/>
        <color rgb="FFA6A6A6"/>
      </font>
      <fill>
        <patternFill patternType="solid">
          <fgColor rgb="FFA3A3A3"/>
          <bgColor rgb="FFA3A3A3"/>
        </patternFill>
      </fill>
    </dxf>
    <dxf>
      <font>
        <sz val="11"/>
        <color rgb="FF000000"/>
      </font>
      <fill>
        <patternFill patternType="solid">
          <fgColor rgb="FFFFFF66"/>
          <bgColor rgb="FFFFFF66"/>
        </patternFill>
      </fill>
    </dxf>
    <dxf>
      <font>
        <sz val="11"/>
        <color rgb="FF000000"/>
      </font>
      <fill>
        <patternFill patternType="solid">
          <fgColor rgb="FFFFFF99"/>
          <bgColor rgb="FFFFFF99"/>
        </patternFill>
      </fill>
    </dxf>
    <dxf>
      <font>
        <sz val="11"/>
        <color rgb="FFA6A6A6"/>
      </font>
      <fill>
        <patternFill patternType="solid">
          <fgColor rgb="FFA3A3A3"/>
          <bgColor rgb="FFA3A3A3"/>
        </patternFill>
      </fill>
    </dxf>
    <dxf>
      <font>
        <sz val="11"/>
        <color rgb="FF000000"/>
      </font>
      <fill>
        <patternFill patternType="solid">
          <fgColor rgb="FFFFFF66"/>
          <bgColor rgb="FFFFFF66"/>
        </patternFill>
      </fill>
    </dxf>
    <dxf>
      <font>
        <sz val="11"/>
        <color rgb="FF000000"/>
      </font>
      <fill>
        <patternFill patternType="solid">
          <fgColor rgb="FFFFFF99"/>
          <bgColor rgb="FFFFFF99"/>
        </patternFill>
      </fill>
    </dxf>
    <dxf>
      <font>
        <sz val="11"/>
        <color rgb="FFA6A6A6"/>
      </font>
      <fill>
        <patternFill patternType="solid">
          <fgColor rgb="FFA3A3A3"/>
          <bgColor rgb="FFA3A3A3"/>
        </patternFill>
      </fill>
    </dxf>
    <dxf>
      <font>
        <sz val="11"/>
        <color rgb="FF000000"/>
      </font>
      <fill>
        <patternFill patternType="solid">
          <fgColor rgb="FFFFFF66"/>
          <bgColor rgb="FFFFFF66"/>
        </patternFill>
      </fill>
    </dxf>
    <dxf>
      <font>
        <sz val="11"/>
        <color rgb="FF000000"/>
      </font>
      <fill>
        <patternFill patternType="solid">
          <fgColor rgb="FFFFFF99"/>
          <bgColor rgb="FFFFFF99"/>
        </patternFill>
      </fill>
    </dxf>
    <dxf>
      <font>
        <sz val="11"/>
        <color rgb="FFA6A6A6"/>
      </font>
      <fill>
        <patternFill patternType="solid">
          <fgColor rgb="FFA3A3A3"/>
          <bgColor rgb="FFA3A3A3"/>
        </patternFill>
      </fill>
    </dxf>
    <dxf>
      <font>
        <sz val="11"/>
        <color rgb="FF000000"/>
      </font>
      <fill>
        <patternFill patternType="solid">
          <fgColor rgb="FFFFFF66"/>
          <bgColor rgb="FFFFFF66"/>
        </patternFill>
      </fill>
    </dxf>
    <dxf>
      <font>
        <sz val="11"/>
        <color rgb="FF000000"/>
      </font>
      <fill>
        <patternFill patternType="solid">
          <fgColor rgb="FFFFFF99"/>
          <bgColor rgb="FFFFFF99"/>
        </patternFill>
      </fill>
    </dxf>
    <dxf>
      <font>
        <sz val="11"/>
        <color rgb="FFA6A6A6"/>
      </font>
      <fill>
        <patternFill patternType="solid">
          <fgColor rgb="FFA3A3A3"/>
          <bgColor rgb="FFA3A3A3"/>
        </patternFill>
      </fill>
    </dxf>
    <dxf>
      <font>
        <sz val="11"/>
        <color rgb="FF000000"/>
      </font>
      <fill>
        <patternFill patternType="solid">
          <fgColor rgb="FFFFFF66"/>
          <bgColor rgb="FFFFFF66"/>
        </patternFill>
      </fill>
    </dxf>
    <dxf>
      <font>
        <sz val="11"/>
        <color rgb="FF000000"/>
      </font>
      <fill>
        <patternFill patternType="solid">
          <fgColor rgb="FFFFFF99"/>
          <bgColor rgb="FFFFFF99"/>
        </patternFill>
      </fill>
    </dxf>
    <dxf>
      <font>
        <sz val="11"/>
        <color rgb="FFA6A6A6"/>
      </font>
      <fill>
        <patternFill patternType="solid">
          <fgColor rgb="FFA3A3A3"/>
          <bgColor rgb="FFA3A3A3"/>
        </patternFill>
      </fill>
    </dxf>
    <dxf>
      <font>
        <sz val="11"/>
        <color rgb="FF000000"/>
      </font>
      <fill>
        <patternFill patternType="solid">
          <fgColor rgb="FFFFFF66"/>
          <bgColor rgb="FFFFFF66"/>
        </patternFill>
      </fill>
    </dxf>
    <dxf>
      <font>
        <sz val="11"/>
        <color rgb="FF000000"/>
      </font>
      <fill>
        <patternFill patternType="solid">
          <fgColor rgb="FFFFFF99"/>
          <bgColor rgb="FFFFFF99"/>
        </patternFill>
      </fill>
    </dxf>
    <dxf>
      <font>
        <sz val="11"/>
        <color rgb="FFA6A6A6"/>
      </font>
      <fill>
        <patternFill patternType="solid">
          <fgColor rgb="FFA3A3A3"/>
          <bgColor rgb="FFA3A3A3"/>
        </patternFill>
      </fill>
    </dxf>
    <dxf>
      <font>
        <sz val="11"/>
        <color rgb="FF000000"/>
      </font>
      <fill>
        <patternFill patternType="solid">
          <fgColor rgb="FFFFFF66"/>
          <bgColor rgb="FFFFFF66"/>
        </patternFill>
      </fill>
    </dxf>
    <dxf>
      <font>
        <sz val="11"/>
        <color rgb="FF000000"/>
      </font>
      <fill>
        <patternFill patternType="solid">
          <fgColor rgb="FFFFFF99"/>
          <bgColor rgb="FFFFFF99"/>
        </patternFill>
      </fill>
    </dxf>
    <dxf>
      <font>
        <sz val="11"/>
        <color rgb="FFA6A6A6"/>
      </font>
      <fill>
        <patternFill patternType="solid">
          <fgColor rgb="FFA3A3A3"/>
          <bgColor rgb="FFA3A3A3"/>
        </patternFill>
      </fill>
    </dxf>
    <dxf>
      <font>
        <sz val="11"/>
        <color rgb="FF000000"/>
      </font>
      <fill>
        <patternFill patternType="solid">
          <fgColor rgb="FFFFFF66"/>
          <bgColor rgb="FFFFFF66"/>
        </patternFill>
      </fill>
    </dxf>
    <dxf>
      <font>
        <sz val="11"/>
        <color rgb="FF000000"/>
      </font>
      <fill>
        <patternFill patternType="solid">
          <fgColor rgb="FFFFFF99"/>
          <bgColor rgb="FFFFFF99"/>
        </patternFill>
      </fill>
    </dxf>
    <dxf>
      <font>
        <sz val="11"/>
        <color rgb="FFA6A6A6"/>
      </font>
      <fill>
        <patternFill patternType="solid">
          <fgColor rgb="FFA3A3A3"/>
          <bgColor rgb="FFA3A3A3"/>
        </patternFill>
      </fill>
    </dxf>
    <dxf>
      <font>
        <sz val="11"/>
        <color rgb="FF000000"/>
      </font>
      <fill>
        <patternFill patternType="solid">
          <fgColor rgb="FFFFFF66"/>
          <bgColor rgb="FFFFFF66"/>
        </patternFill>
      </fill>
    </dxf>
    <dxf>
      <font>
        <sz val="11"/>
        <color rgb="FF000000"/>
      </font>
      <fill>
        <patternFill patternType="solid">
          <fgColor rgb="FFFFFF99"/>
          <bgColor rgb="FFFFFF99"/>
        </patternFill>
      </fill>
    </dxf>
    <dxf>
      <font>
        <sz val="11"/>
        <color rgb="FFA6A6A6"/>
      </font>
      <fill>
        <patternFill patternType="solid">
          <fgColor rgb="FFA3A3A3"/>
          <bgColor rgb="FFA3A3A3"/>
        </patternFill>
      </fill>
    </dxf>
    <dxf>
      <font>
        <sz val="11"/>
        <color rgb="FF000000"/>
      </font>
      <fill>
        <patternFill patternType="solid">
          <fgColor rgb="FFFFFF66"/>
          <bgColor rgb="FFFFFF66"/>
        </patternFill>
      </fill>
    </dxf>
    <dxf>
      <font>
        <sz val="11"/>
        <color rgb="FF000000"/>
      </font>
      <fill>
        <patternFill patternType="solid">
          <fgColor rgb="FFFFFF99"/>
          <bgColor rgb="FFFFFF99"/>
        </patternFill>
      </fill>
    </dxf>
    <dxf>
      <font>
        <sz val="11"/>
        <color rgb="FFA6A6A6"/>
      </font>
      <fill>
        <patternFill patternType="solid">
          <fgColor rgb="FFA3A3A3"/>
          <bgColor rgb="FFA3A3A3"/>
        </patternFill>
      </fill>
    </dxf>
    <dxf>
      <font>
        <sz val="11"/>
        <color rgb="FF000000"/>
      </font>
      <fill>
        <patternFill patternType="solid">
          <fgColor rgb="FFFFFF66"/>
          <bgColor rgb="FFFFFF66"/>
        </patternFill>
      </fill>
    </dxf>
    <dxf>
      <font>
        <sz val="11"/>
        <color rgb="FF000000"/>
      </font>
      <fill>
        <patternFill patternType="solid">
          <fgColor rgb="FFFFFF99"/>
          <bgColor rgb="FFFFFF99"/>
        </patternFill>
      </fill>
    </dxf>
    <dxf>
      <font>
        <sz val="11"/>
        <color rgb="FFA6A6A6"/>
      </font>
      <fill>
        <patternFill patternType="solid">
          <fgColor rgb="FFA3A3A3"/>
          <bgColor rgb="FFA3A3A3"/>
        </patternFill>
      </fill>
    </dxf>
    <dxf>
      <font>
        <sz val="11"/>
        <color rgb="FF000000"/>
      </font>
      <fill>
        <patternFill patternType="solid">
          <fgColor rgb="FFFFFF66"/>
          <bgColor rgb="FFFFFF66"/>
        </patternFill>
      </fill>
    </dxf>
    <dxf>
      <font>
        <sz val="11"/>
        <color rgb="FF000000"/>
      </font>
      <fill>
        <patternFill patternType="solid">
          <fgColor rgb="FFFFFF99"/>
          <bgColor rgb="FFFFFF99"/>
        </patternFill>
      </fill>
    </dxf>
    <dxf>
      <font>
        <sz val="11"/>
        <color rgb="FFA6A6A6"/>
      </font>
      <fill>
        <patternFill patternType="solid">
          <fgColor rgb="FFA3A3A3"/>
          <bgColor rgb="FFA3A3A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3"/>
          <bgColor indexed="34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3"/>
          <bgColor indexed="34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3"/>
          <bgColor indexed="34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3"/>
          <bgColor indexed="34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3"/>
          <bgColor indexed="34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3"/>
          <bgColor indexed="34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3"/>
          <bgColor indexed="34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3"/>
          <bgColor indexed="34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3"/>
          <bgColor indexed="34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3"/>
          <bgColor indexed="34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3"/>
          <bgColor indexed="34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3"/>
          <bgColor indexed="34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3"/>
          <bgColor indexed="34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3"/>
          <bgColor indexed="34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3"/>
          <bgColor indexed="34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3"/>
          <bgColor indexed="34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3"/>
          <bgColor indexed="34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3"/>
          <bgColor indexed="34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3"/>
          <bgColor indexed="34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43"/>
        </patternFill>
      </fill>
    </dxf>
    <dxf>
      <font>
        <b val="0"/>
        <condense val="0"/>
        <extend val="0"/>
        <sz val="11"/>
        <color indexed="24"/>
      </font>
      <fill>
        <patternFill patternType="solid">
          <fgColor indexed="24"/>
          <bgColor indexed="55"/>
        </patternFill>
      </fill>
    </dxf>
    <dxf>
      <font>
        <b val="0"/>
        <condense val="0"/>
        <extend val="0"/>
        <sz val="11"/>
        <color indexed="24"/>
      </font>
      <fill>
        <patternFill patternType="solid">
          <fgColor indexed="24"/>
          <bgColor indexed="55"/>
        </patternFill>
      </fill>
    </dxf>
    <dxf>
      <font>
        <b val="0"/>
        <condense val="0"/>
        <extend val="0"/>
        <sz val="11"/>
        <color indexed="24"/>
      </font>
      <fill>
        <patternFill patternType="solid">
          <fgColor indexed="24"/>
          <bgColor indexed="55"/>
        </patternFill>
      </fill>
    </dxf>
    <dxf>
      <font>
        <b val="0"/>
        <condense val="0"/>
        <extend val="0"/>
        <sz val="11"/>
        <color indexed="24"/>
      </font>
      <fill>
        <patternFill patternType="solid">
          <fgColor indexed="24"/>
          <bgColor indexed="55"/>
        </patternFill>
      </fill>
    </dxf>
    <dxf>
      <font>
        <b val="0"/>
        <condense val="0"/>
        <extend val="0"/>
        <sz val="11"/>
        <color indexed="24"/>
      </font>
      <fill>
        <patternFill patternType="solid">
          <fgColor indexed="24"/>
          <bgColor indexed="55"/>
        </patternFill>
      </fill>
    </dxf>
    <dxf>
      <font>
        <b val="0"/>
        <condense val="0"/>
        <extend val="0"/>
        <sz val="11"/>
        <color indexed="24"/>
      </font>
      <fill>
        <patternFill patternType="solid">
          <fgColor indexed="24"/>
          <bgColor indexed="55"/>
        </patternFill>
      </fill>
    </dxf>
    <dxf>
      <font>
        <b val="0"/>
        <condense val="0"/>
        <extend val="0"/>
        <sz val="11"/>
        <color indexed="24"/>
      </font>
      <fill>
        <patternFill patternType="solid">
          <fgColor indexed="24"/>
          <bgColor indexed="55"/>
        </patternFill>
      </fill>
    </dxf>
    <dxf>
      <font>
        <b val="0"/>
        <condense val="0"/>
        <extend val="0"/>
        <sz val="11"/>
        <color indexed="24"/>
      </font>
      <fill>
        <patternFill patternType="solid">
          <fgColor indexed="24"/>
          <bgColor indexed="55"/>
        </patternFill>
      </fill>
    </dxf>
    <dxf>
      <font>
        <b val="0"/>
        <condense val="0"/>
        <extend val="0"/>
        <sz val="11"/>
        <color indexed="24"/>
      </font>
      <fill>
        <patternFill patternType="solid">
          <fgColor indexed="24"/>
          <bgColor indexed="55"/>
        </patternFill>
      </fill>
    </dxf>
    <dxf>
      <font>
        <b val="0"/>
        <condense val="0"/>
        <extend val="0"/>
        <sz val="11"/>
        <color indexed="24"/>
      </font>
      <fill>
        <patternFill patternType="solid">
          <fgColor indexed="24"/>
          <bgColor indexed="55"/>
        </patternFill>
      </fill>
    </dxf>
    <dxf>
      <font>
        <b val="0"/>
        <condense val="0"/>
        <extend val="0"/>
        <sz val="11"/>
        <color indexed="24"/>
      </font>
      <fill>
        <patternFill patternType="solid">
          <fgColor indexed="24"/>
          <bgColor indexed="55"/>
        </patternFill>
      </fill>
    </dxf>
    <dxf>
      <font>
        <b val="0"/>
        <condense val="0"/>
        <extend val="0"/>
        <sz val="11"/>
        <color indexed="24"/>
      </font>
      <fill>
        <patternFill patternType="solid">
          <fgColor indexed="24"/>
          <bgColor indexed="55"/>
        </patternFill>
      </fill>
    </dxf>
    <dxf>
      <font>
        <b val="0"/>
        <condense val="0"/>
        <extend val="0"/>
        <sz val="11"/>
        <color indexed="24"/>
      </font>
      <fill>
        <patternFill patternType="solid">
          <fgColor indexed="24"/>
          <bgColor indexed="55"/>
        </patternFill>
      </fill>
    </dxf>
    <dxf>
      <font>
        <b val="0"/>
        <condense val="0"/>
        <extend val="0"/>
        <sz val="11"/>
        <color indexed="24"/>
      </font>
      <fill>
        <patternFill patternType="solid">
          <fgColor indexed="24"/>
          <bgColor indexed="55"/>
        </patternFill>
      </fill>
    </dxf>
    <dxf>
      <font>
        <b val="0"/>
        <condense val="0"/>
        <extend val="0"/>
        <sz val="11"/>
        <color indexed="24"/>
      </font>
      <fill>
        <patternFill patternType="solid">
          <fgColor indexed="24"/>
          <bgColor indexed="55"/>
        </patternFill>
      </fill>
    </dxf>
    <dxf>
      <font>
        <b val="0"/>
        <condense val="0"/>
        <extend val="0"/>
        <sz val="11"/>
        <color indexed="24"/>
      </font>
      <fill>
        <patternFill patternType="solid">
          <fgColor indexed="24"/>
          <bgColor indexed="55"/>
        </patternFill>
      </fill>
    </dxf>
    <dxf>
      <font>
        <b val="0"/>
        <condense val="0"/>
        <extend val="0"/>
        <sz val="11"/>
        <color indexed="24"/>
      </font>
      <fill>
        <patternFill patternType="solid">
          <fgColor indexed="24"/>
          <bgColor indexed="55"/>
        </patternFill>
      </fill>
    </dxf>
    <dxf>
      <font>
        <b val="0"/>
        <condense val="0"/>
        <extend val="0"/>
        <sz val="11"/>
        <color indexed="24"/>
      </font>
      <fill>
        <patternFill patternType="solid">
          <fgColor indexed="24"/>
          <bgColor indexed="55"/>
        </patternFill>
      </fill>
    </dxf>
    <dxf>
      <font>
        <b val="0"/>
        <condense val="0"/>
        <extend val="0"/>
        <sz val="11"/>
        <color indexed="24"/>
      </font>
      <fill>
        <patternFill patternType="solid">
          <fgColor indexed="24"/>
          <bgColor indexed="55"/>
        </patternFill>
      </fill>
    </dxf>
    <dxf>
      <font>
        <b val="0"/>
        <condense val="0"/>
        <extend val="0"/>
        <sz val="11"/>
        <color indexed="24"/>
      </font>
      <fill>
        <patternFill patternType="solid">
          <fgColor indexed="24"/>
          <bgColor indexed="5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43"/>
        </patternFill>
      </fill>
    </dxf>
    <dxf>
      <font>
        <b val="0"/>
        <condense val="0"/>
        <extend val="0"/>
        <sz val="11"/>
        <color indexed="24"/>
      </font>
      <fill>
        <patternFill patternType="solid">
          <fgColor indexed="24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3"/>
          <bgColor indexed="34"/>
        </patternFill>
      </fill>
    </dxf>
    <dxf>
      <font>
        <b val="0"/>
        <condense val="0"/>
        <extend val="0"/>
        <sz val="11"/>
        <color indexed="24"/>
      </font>
      <fill>
        <patternFill patternType="solid">
          <fgColor indexed="24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3"/>
          <bgColor indexed="34"/>
        </patternFill>
      </fill>
    </dxf>
    <dxf>
      <font>
        <b val="0"/>
        <condense val="0"/>
        <extend val="0"/>
        <sz val="11"/>
        <color indexed="24"/>
      </font>
      <fill>
        <patternFill patternType="solid">
          <fgColor indexed="24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3"/>
          <bgColor indexed="34"/>
        </patternFill>
      </fill>
    </dxf>
    <dxf>
      <font>
        <b val="0"/>
        <condense val="0"/>
        <extend val="0"/>
        <sz val="11"/>
        <color indexed="24"/>
      </font>
      <fill>
        <patternFill patternType="solid">
          <fgColor indexed="24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3"/>
          <bgColor indexed="34"/>
        </patternFill>
      </fill>
    </dxf>
    <dxf>
      <font>
        <b val="0"/>
        <condense val="0"/>
        <extend val="0"/>
        <sz val="11"/>
        <color indexed="24"/>
      </font>
      <fill>
        <patternFill patternType="solid">
          <fgColor indexed="24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3"/>
          <bgColor indexed="34"/>
        </patternFill>
      </fill>
    </dxf>
    <dxf>
      <font>
        <b val="0"/>
        <condense val="0"/>
        <extend val="0"/>
        <sz val="11"/>
        <color indexed="24"/>
      </font>
      <fill>
        <patternFill patternType="solid">
          <fgColor indexed="24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3"/>
          <bgColor indexed="34"/>
        </patternFill>
      </fill>
    </dxf>
    <dxf>
      <font>
        <b val="0"/>
        <condense val="0"/>
        <extend val="0"/>
        <sz val="11"/>
        <color indexed="24"/>
      </font>
      <fill>
        <patternFill patternType="solid">
          <fgColor indexed="24"/>
          <bgColor indexed="5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3"/>
          <bgColor indexed="3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EA0A"/>
      <rgbColor rgb="00E90EA8"/>
      <rgbColor rgb="0000FFFF"/>
      <rgbColor rgb="00800000"/>
      <rgbColor rgb="00008000"/>
      <rgbColor rgb="00000080"/>
      <rgbColor rgb="009BBB59"/>
      <rgbColor rgb="00800080"/>
      <rgbColor rgb="00008080"/>
      <rgbColor rgb="00D9D9D9"/>
      <rgbColor rgb="00808080"/>
      <rgbColor rgb="00A6A6A6"/>
      <rgbColor rgb="00993366"/>
      <rgbColor rgb="00F2F2F2"/>
      <rgbColor rgb="00CCFFFF"/>
      <rgbColor rgb="00660066"/>
      <rgbColor rgb="00FF8080"/>
      <rgbColor rgb="000066CC"/>
      <rgbColor rgb="00C6D9F1"/>
      <rgbColor rgb="00000080"/>
      <rgbColor rgb="00FF00FF"/>
      <rgbColor rgb="00FFFF66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EB4E3"/>
      <rgbColor rgb="00FF99CC"/>
      <rgbColor rgb="00CC99FF"/>
      <rgbColor rgb="00FFCC99"/>
      <rgbColor rgb="004F81BD"/>
      <rgbColor rgb="0033CCCC"/>
      <rgbColor rgb="0092D050"/>
      <rgbColor rgb="00FFCC00"/>
      <rgbColor rgb="00FF9900"/>
      <rgbColor rgb="00FF6600"/>
      <rgbColor rgb="00376092"/>
      <rgbColor rgb="00A3A3A3"/>
      <rgbColor rgb="00193769"/>
      <rgbColor rgb="00558ED5"/>
      <rgbColor rgb="00003300"/>
      <rgbColor rgb="00333300"/>
      <rgbColor rgb="00993300"/>
      <rgbColor rgb="00993366"/>
      <rgbColor rgb="001F497D"/>
      <rgbColor rgb="00254061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920496</xdr:colOff>
      <xdr:row>1</xdr:row>
      <xdr:rowOff>18288</xdr:rowOff>
    </xdr:from>
    <xdr:to>
      <xdr:col>4</xdr:col>
      <xdr:colOff>3383280</xdr:colOff>
      <xdr:row>6</xdr:row>
      <xdr:rowOff>24384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438C3652-CC9C-DEF7-2D19-98E497749718}"/>
            </a:ext>
          </a:extLst>
        </xdr:cNvPr>
        <xdr:cNvSpPr txBox="1"/>
      </xdr:nvSpPr>
      <xdr:spPr>
        <a:xfrm>
          <a:off x="4407408" y="286512"/>
          <a:ext cx="4114800" cy="920496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kern="1200"/>
            <a:t>Ne</a:t>
          </a:r>
          <a:r>
            <a:rPr lang="fr-FR" sz="1100" kern="1200" baseline="0"/>
            <a:t> pas modifier  la colonne N°</a:t>
          </a:r>
        </a:p>
        <a:p>
          <a:r>
            <a:rPr lang="fr-FR" sz="1100" kern="1200" baseline="0"/>
            <a:t>Mettre le nom du club dans la colonne  NOM</a:t>
          </a:r>
        </a:p>
        <a:p>
          <a:r>
            <a:rPr lang="fr-FR" sz="1100" kern="1200" baseline="0"/>
            <a:t>Mettre un nom court (3 à 5 lettres) qui servira aux autres tableaux</a:t>
          </a:r>
          <a:endParaRPr lang="fr-FR" sz="1100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12</xdr:col>
      <xdr:colOff>312420</xdr:colOff>
      <xdr:row>7</xdr:row>
      <xdr:rowOff>137160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90AEDBF-0853-4CE8-ADE1-1A057850D398}"/>
            </a:ext>
          </a:extLst>
        </xdr:cNvPr>
        <xdr:cNvSpPr txBox="1"/>
      </xdr:nvSpPr>
      <xdr:spPr>
        <a:xfrm>
          <a:off x="5547360" y="266700"/>
          <a:ext cx="2506980" cy="1234440"/>
        </a:xfrm>
        <a:prstGeom prst="rect">
          <a:avLst/>
        </a:prstGeom>
        <a:solidFill>
          <a:srgbClr val="FFC000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6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Ne pas modifier 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242046</xdr:rowOff>
    </xdr:from>
    <xdr:to>
      <xdr:col>13</xdr:col>
      <xdr:colOff>367553</xdr:colOff>
      <xdr:row>8</xdr:row>
      <xdr:rowOff>134470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019AAB5-FFB6-420A-8FE8-03EE65F50543}"/>
            </a:ext>
          </a:extLst>
        </xdr:cNvPr>
        <xdr:cNvSpPr txBox="1"/>
      </xdr:nvSpPr>
      <xdr:spPr>
        <a:xfrm>
          <a:off x="10157012" y="242046"/>
          <a:ext cx="2572870" cy="1739153"/>
        </a:xfrm>
        <a:prstGeom prst="rect">
          <a:avLst/>
        </a:prstGeom>
        <a:solidFill>
          <a:srgbClr val="FFC000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20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Ne pas modifier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20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Page à imprimer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14</xdr:col>
      <xdr:colOff>502920</xdr:colOff>
      <xdr:row>7</xdr:row>
      <xdr:rowOff>160020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FBF58FB1-C21A-4BC1-B52F-11BBABCDE41C}"/>
            </a:ext>
          </a:extLst>
        </xdr:cNvPr>
        <xdr:cNvSpPr txBox="1"/>
      </xdr:nvSpPr>
      <xdr:spPr>
        <a:xfrm>
          <a:off x="9448800" y="487680"/>
          <a:ext cx="4160520" cy="1379220"/>
        </a:xfrm>
        <a:prstGeom prst="rect">
          <a:avLst/>
        </a:prstGeom>
        <a:solidFill>
          <a:srgbClr val="FFC000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4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Remplir la ligne Place (en bleu) pour chaque race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4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ce qui permet de faire le total dans resultats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57"/>
    <pageSetUpPr fitToPage="1"/>
  </sheetPr>
  <dimension ref="A1:D21"/>
  <sheetViews>
    <sheetView tabSelected="1" topLeftCell="A4" zoomScale="125" zoomScaleNormal="125" workbookViewId="0">
      <selection activeCell="E13" sqref="E13"/>
    </sheetView>
  </sheetViews>
  <sheetFormatPr baseColWidth="10" defaultColWidth="86.44140625" defaultRowHeight="14.4" x14ac:dyDescent="0.3"/>
  <cols>
    <col min="1" max="1" width="5.44140625" customWidth="1"/>
    <col min="2" max="2" width="34" style="5" customWidth="1"/>
    <col min="3" max="3" width="11.33203125" customWidth="1"/>
    <col min="4" max="4" width="24.109375" customWidth="1"/>
  </cols>
  <sheetData>
    <row r="1" spans="1:3" ht="21" x14ac:dyDescent="0.4">
      <c r="A1" s="3" t="s">
        <v>6</v>
      </c>
      <c r="B1"/>
    </row>
    <row r="2" spans="1:3" x14ac:dyDescent="0.3">
      <c r="A2" s="6" t="s">
        <v>74</v>
      </c>
      <c r="B2" s="7" t="s">
        <v>108</v>
      </c>
      <c r="C2" s="7" t="s">
        <v>109</v>
      </c>
    </row>
    <row r="3" spans="1:3" x14ac:dyDescent="0.3">
      <c r="A3" s="8">
        <v>1</v>
      </c>
      <c r="B3" s="9" t="s">
        <v>7</v>
      </c>
      <c r="C3" s="9" t="s">
        <v>8</v>
      </c>
    </row>
    <row r="4" spans="1:3" x14ac:dyDescent="0.3">
      <c r="A4" s="8">
        <v>2</v>
      </c>
      <c r="B4" s="9" t="s">
        <v>9</v>
      </c>
      <c r="C4" s="9" t="s">
        <v>10</v>
      </c>
    </row>
    <row r="5" spans="1:3" x14ac:dyDescent="0.3">
      <c r="A5" s="8">
        <v>3</v>
      </c>
      <c r="B5" s="9" t="s">
        <v>11</v>
      </c>
      <c r="C5" s="9" t="s">
        <v>12</v>
      </c>
    </row>
    <row r="6" spans="1:3" x14ac:dyDescent="0.3">
      <c r="A6" s="8">
        <v>4</v>
      </c>
      <c r="B6" s="9" t="s">
        <v>13</v>
      </c>
      <c r="C6" s="9" t="s">
        <v>14</v>
      </c>
    </row>
    <row r="7" spans="1:3" x14ac:dyDescent="0.3">
      <c r="A7" s="8">
        <v>5</v>
      </c>
      <c r="B7" s="10" t="s">
        <v>15</v>
      </c>
      <c r="C7" s="10" t="s">
        <v>16</v>
      </c>
    </row>
    <row r="8" spans="1:3" x14ac:dyDescent="0.3">
      <c r="A8" s="8">
        <v>6</v>
      </c>
      <c r="B8" s="9" t="s">
        <v>17</v>
      </c>
      <c r="C8" s="9" t="s">
        <v>18</v>
      </c>
    </row>
    <row r="9" spans="1:3" x14ac:dyDescent="0.3">
      <c r="A9" s="8">
        <v>7</v>
      </c>
      <c r="B9" s="9" t="s">
        <v>19</v>
      </c>
      <c r="C9" s="9" t="s">
        <v>20</v>
      </c>
    </row>
    <row r="10" spans="1:3" x14ac:dyDescent="0.3">
      <c r="A10" s="8">
        <v>8</v>
      </c>
      <c r="B10" s="9" t="s">
        <v>21</v>
      </c>
      <c r="C10" s="9" t="s">
        <v>22</v>
      </c>
    </row>
    <row r="11" spans="1:3" x14ac:dyDescent="0.3">
      <c r="A11" s="8">
        <v>9</v>
      </c>
      <c r="B11" s="9" t="s">
        <v>23</v>
      </c>
      <c r="C11" s="9" t="s">
        <v>24</v>
      </c>
    </row>
    <row r="12" spans="1:3" x14ac:dyDescent="0.3">
      <c r="A12" s="8">
        <v>10</v>
      </c>
      <c r="B12" s="9" t="s">
        <v>25</v>
      </c>
      <c r="C12" s="9" t="s">
        <v>26</v>
      </c>
    </row>
    <row r="13" spans="1:3" x14ac:dyDescent="0.3">
      <c r="A13" s="8">
        <v>11</v>
      </c>
      <c r="B13" s="9" t="s">
        <v>27</v>
      </c>
      <c r="C13" s="9" t="s">
        <v>28</v>
      </c>
    </row>
    <row r="14" spans="1:3" x14ac:dyDescent="0.3">
      <c r="A14" s="8">
        <v>12</v>
      </c>
      <c r="B14" s="9" t="s">
        <v>29</v>
      </c>
      <c r="C14" s="9" t="s">
        <v>30</v>
      </c>
    </row>
    <row r="15" spans="1:3" x14ac:dyDescent="0.3">
      <c r="A15" s="8">
        <v>13</v>
      </c>
      <c r="B15" s="9" t="s">
        <v>31</v>
      </c>
      <c r="C15" s="9" t="s">
        <v>32</v>
      </c>
    </row>
    <row r="16" spans="1:3" x14ac:dyDescent="0.3">
      <c r="A16" s="8">
        <v>14</v>
      </c>
      <c r="B16" s="9" t="s">
        <v>33</v>
      </c>
      <c r="C16" s="9" t="s">
        <v>34</v>
      </c>
    </row>
    <row r="17" spans="1:4" x14ac:dyDescent="0.3">
      <c r="A17" s="8">
        <v>15</v>
      </c>
      <c r="B17" s="9" t="s">
        <v>35</v>
      </c>
      <c r="C17" s="9" t="s">
        <v>36</v>
      </c>
    </row>
    <row r="18" spans="1:4" x14ac:dyDescent="0.3">
      <c r="A18" s="8">
        <v>16</v>
      </c>
      <c r="B18" s="9" t="s">
        <v>37</v>
      </c>
      <c r="C18" s="9" t="s">
        <v>38</v>
      </c>
    </row>
    <row r="19" spans="1:4" x14ac:dyDescent="0.3">
      <c r="A19" s="8">
        <v>17</v>
      </c>
      <c r="B19" s="11" t="s">
        <v>39</v>
      </c>
      <c r="C19" s="11" t="s">
        <v>40</v>
      </c>
    </row>
    <row r="20" spans="1:4" x14ac:dyDescent="0.3">
      <c r="A20" s="8">
        <v>18</v>
      </c>
      <c r="B20" s="10" t="s">
        <v>41</v>
      </c>
      <c r="C20" s="9" t="s">
        <v>42</v>
      </c>
    </row>
    <row r="21" spans="1:4" x14ac:dyDescent="0.3">
      <c r="D21" s="12"/>
    </row>
  </sheetData>
  <sheetProtection selectLockedCells="1" selectUnlockedCells="1"/>
  <printOptions gridLines="1"/>
  <pageMargins left="0.2361111111111111" right="0.2361111111111111" top="0.74791666666666667" bottom="0.74861111111111112" header="0.31527777777777777" footer="0.31527777777777777"/>
  <pageSetup paperSize="9" firstPageNumber="0" fitToHeight="0" orientation="portrait" horizontalDpi="300" verticalDpi="300"/>
  <headerFooter alignWithMargins="0">
    <oddHeader>&amp;L&amp;20&amp;A&amp;R&amp;D</oddHeader>
    <oddFooter>&amp;CSeite &amp;P von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57"/>
  </sheetPr>
  <dimension ref="A1:H62"/>
  <sheetViews>
    <sheetView workbookViewId="0">
      <selection activeCell="J2" sqref="J2"/>
    </sheetView>
  </sheetViews>
  <sheetFormatPr baseColWidth="10" defaultColWidth="10.6640625" defaultRowHeight="14.4" x14ac:dyDescent="0.3"/>
  <cols>
    <col min="1" max="1" width="8.77734375" style="13" customWidth="1"/>
    <col min="2" max="2" width="8.77734375" style="14" customWidth="1"/>
    <col min="3" max="8" width="8.77734375" style="15" customWidth="1"/>
  </cols>
  <sheetData>
    <row r="1" spans="1:8" ht="21" x14ac:dyDescent="0.4">
      <c r="A1" s="3" t="s">
        <v>43</v>
      </c>
      <c r="B1"/>
      <c r="C1"/>
      <c r="D1"/>
      <c r="E1"/>
      <c r="F1"/>
      <c r="G1" s="2"/>
      <c r="H1" s="2"/>
    </row>
    <row r="2" spans="1:8" x14ac:dyDescent="0.3">
      <c r="A2" s="1" t="s">
        <v>44</v>
      </c>
      <c r="B2" s="4" t="s">
        <v>45</v>
      </c>
      <c r="C2" s="16" t="s">
        <v>0</v>
      </c>
      <c r="D2" s="1" t="s">
        <v>1</v>
      </c>
      <c r="E2" s="1" t="s">
        <v>2</v>
      </c>
      <c r="F2" s="4" t="s">
        <v>3</v>
      </c>
      <c r="G2" s="1" t="s">
        <v>4</v>
      </c>
      <c r="H2" s="1" t="s">
        <v>5</v>
      </c>
    </row>
    <row r="3" spans="1:8" x14ac:dyDescent="0.3">
      <c r="A3" s="13">
        <v>1</v>
      </c>
      <c r="B3" s="14">
        <v>1</v>
      </c>
      <c r="C3" s="17">
        <v>17</v>
      </c>
      <c r="D3" s="17">
        <v>16</v>
      </c>
      <c r="E3" s="17">
        <v>14</v>
      </c>
      <c r="F3" s="17">
        <v>3</v>
      </c>
      <c r="G3" s="17">
        <v>15</v>
      </c>
      <c r="H3" s="17">
        <v>12</v>
      </c>
    </row>
    <row r="4" spans="1:8" x14ac:dyDescent="0.3">
      <c r="A4" s="13">
        <v>2</v>
      </c>
      <c r="B4" s="14">
        <f t="shared" ref="B4:B5" si="0">B3</f>
        <v>1</v>
      </c>
      <c r="C4" s="17">
        <v>10</v>
      </c>
      <c r="D4" s="17">
        <v>11</v>
      </c>
      <c r="E4" s="17">
        <v>8</v>
      </c>
      <c r="F4" s="17">
        <v>2</v>
      </c>
      <c r="G4" s="17">
        <v>1</v>
      </c>
      <c r="H4" s="17">
        <v>7</v>
      </c>
    </row>
    <row r="5" spans="1:8" x14ac:dyDescent="0.3">
      <c r="A5" s="13">
        <v>3</v>
      </c>
      <c r="B5" s="14">
        <f t="shared" si="0"/>
        <v>1</v>
      </c>
      <c r="C5" s="17">
        <v>6</v>
      </c>
      <c r="D5" s="17">
        <v>5</v>
      </c>
      <c r="E5" s="17">
        <v>4</v>
      </c>
      <c r="F5" s="17">
        <v>9</v>
      </c>
      <c r="G5" s="17">
        <v>18</v>
      </c>
      <c r="H5" s="17">
        <v>13</v>
      </c>
    </row>
    <row r="6" spans="1:8" x14ac:dyDescent="0.3">
      <c r="A6" s="13">
        <v>4</v>
      </c>
      <c r="B6" s="14">
        <f t="shared" ref="B6:B47" si="1">B3+1</f>
        <v>2</v>
      </c>
      <c r="C6" s="17">
        <v>6</v>
      </c>
      <c r="D6" s="17">
        <v>12</v>
      </c>
      <c r="E6" s="17">
        <v>10</v>
      </c>
      <c r="F6" s="17">
        <v>17</v>
      </c>
      <c r="G6" s="17">
        <v>18</v>
      </c>
      <c r="H6" s="17">
        <v>8</v>
      </c>
    </row>
    <row r="7" spans="1:8" x14ac:dyDescent="0.3">
      <c r="A7" s="13">
        <v>5</v>
      </c>
      <c r="B7" s="14">
        <f t="shared" si="1"/>
        <v>2</v>
      </c>
      <c r="C7" s="17">
        <v>3</v>
      </c>
      <c r="D7" s="17">
        <v>14</v>
      </c>
      <c r="E7" s="17">
        <v>9</v>
      </c>
      <c r="F7" s="17">
        <v>1</v>
      </c>
      <c r="G7" s="17">
        <v>2</v>
      </c>
      <c r="H7" s="17">
        <v>4</v>
      </c>
    </row>
    <row r="8" spans="1:8" x14ac:dyDescent="0.3">
      <c r="A8" s="13">
        <v>6</v>
      </c>
      <c r="B8" s="14">
        <f t="shared" si="1"/>
        <v>2</v>
      </c>
      <c r="C8" s="17">
        <v>7</v>
      </c>
      <c r="D8" s="17">
        <v>13</v>
      </c>
      <c r="E8" s="17">
        <v>5</v>
      </c>
      <c r="F8" s="17">
        <v>11</v>
      </c>
      <c r="G8" s="17">
        <v>16</v>
      </c>
      <c r="H8" s="17">
        <v>15</v>
      </c>
    </row>
    <row r="9" spans="1:8" x14ac:dyDescent="0.3">
      <c r="A9" s="13">
        <v>7</v>
      </c>
      <c r="B9" s="14">
        <f t="shared" si="1"/>
        <v>3</v>
      </c>
      <c r="C9" s="17">
        <v>14</v>
      </c>
      <c r="D9" s="17">
        <v>13</v>
      </c>
      <c r="E9" s="17">
        <v>5</v>
      </c>
      <c r="F9" s="17">
        <v>12</v>
      </c>
      <c r="G9" s="17">
        <v>10</v>
      </c>
      <c r="H9" s="17">
        <v>2</v>
      </c>
    </row>
    <row r="10" spans="1:8" x14ac:dyDescent="0.3">
      <c r="A10" s="13">
        <v>8</v>
      </c>
      <c r="B10" s="14">
        <f t="shared" si="1"/>
        <v>3</v>
      </c>
      <c r="C10" s="17">
        <v>17</v>
      </c>
      <c r="D10" s="17">
        <v>1</v>
      </c>
      <c r="E10" s="17">
        <v>15</v>
      </c>
      <c r="F10" s="17">
        <v>6</v>
      </c>
      <c r="G10" s="17">
        <v>9</v>
      </c>
      <c r="H10" s="17">
        <v>11</v>
      </c>
    </row>
    <row r="11" spans="1:8" x14ac:dyDescent="0.3">
      <c r="A11" s="13">
        <v>9</v>
      </c>
      <c r="B11" s="14">
        <f t="shared" si="1"/>
        <v>3</v>
      </c>
      <c r="C11" s="17">
        <v>18</v>
      </c>
      <c r="D11" s="17">
        <v>3</v>
      </c>
      <c r="E11" s="17">
        <v>7</v>
      </c>
      <c r="F11" s="17">
        <v>16</v>
      </c>
      <c r="G11" s="17">
        <v>8</v>
      </c>
      <c r="H11" s="17">
        <v>4</v>
      </c>
    </row>
    <row r="12" spans="1:8" x14ac:dyDescent="0.3">
      <c r="A12" s="13">
        <v>10</v>
      </c>
      <c r="B12" s="14">
        <f t="shared" si="1"/>
        <v>4</v>
      </c>
      <c r="C12" s="17">
        <v>6</v>
      </c>
      <c r="D12" s="17">
        <v>2</v>
      </c>
      <c r="E12" s="17">
        <v>11</v>
      </c>
      <c r="F12" s="17">
        <v>16</v>
      </c>
      <c r="G12" s="17">
        <v>12</v>
      </c>
      <c r="H12" s="17">
        <v>4</v>
      </c>
    </row>
    <row r="13" spans="1:8" x14ac:dyDescent="0.3">
      <c r="A13" s="13">
        <v>11</v>
      </c>
      <c r="B13" s="14">
        <f t="shared" si="1"/>
        <v>4</v>
      </c>
      <c r="C13" s="17">
        <v>18</v>
      </c>
      <c r="D13" s="17">
        <v>10</v>
      </c>
      <c r="E13" s="17">
        <v>1</v>
      </c>
      <c r="F13" s="17">
        <v>15</v>
      </c>
      <c r="G13" s="17">
        <v>14</v>
      </c>
      <c r="H13" s="17">
        <v>7</v>
      </c>
    </row>
    <row r="14" spans="1:8" x14ac:dyDescent="0.3">
      <c r="A14" s="13">
        <v>12</v>
      </c>
      <c r="B14" s="14">
        <f t="shared" si="1"/>
        <v>4</v>
      </c>
      <c r="C14" s="17">
        <v>8</v>
      </c>
      <c r="D14" s="17">
        <v>5</v>
      </c>
      <c r="E14" s="17">
        <v>3</v>
      </c>
      <c r="F14" s="17">
        <v>13</v>
      </c>
      <c r="G14" s="17">
        <v>9</v>
      </c>
      <c r="H14" s="17">
        <v>17</v>
      </c>
    </row>
    <row r="15" spans="1:8" x14ac:dyDescent="0.3">
      <c r="A15" s="13">
        <v>13</v>
      </c>
      <c r="B15" s="14">
        <f t="shared" si="1"/>
        <v>5</v>
      </c>
      <c r="C15" s="17">
        <v>2</v>
      </c>
      <c r="D15" s="17">
        <v>7</v>
      </c>
      <c r="E15" s="17">
        <v>12</v>
      </c>
      <c r="F15" s="17">
        <v>18</v>
      </c>
      <c r="G15" s="17">
        <v>9</v>
      </c>
      <c r="H15" s="17">
        <v>17</v>
      </c>
    </row>
    <row r="16" spans="1:8" x14ac:dyDescent="0.3">
      <c r="A16" s="13">
        <v>14</v>
      </c>
      <c r="B16" s="14">
        <f t="shared" si="1"/>
        <v>5</v>
      </c>
      <c r="C16" s="17">
        <v>16</v>
      </c>
      <c r="D16" s="17">
        <v>1</v>
      </c>
      <c r="E16" s="17">
        <v>6</v>
      </c>
      <c r="F16" s="17">
        <v>14</v>
      </c>
      <c r="G16" s="17">
        <v>5</v>
      </c>
      <c r="H16" s="17">
        <v>8</v>
      </c>
    </row>
    <row r="17" spans="1:8" x14ac:dyDescent="0.3">
      <c r="A17" s="13">
        <v>15</v>
      </c>
      <c r="B17" s="14">
        <f t="shared" si="1"/>
        <v>5</v>
      </c>
      <c r="C17" s="17">
        <v>15</v>
      </c>
      <c r="D17" s="17">
        <v>4</v>
      </c>
      <c r="E17" s="17">
        <v>10</v>
      </c>
      <c r="F17" s="17">
        <v>11</v>
      </c>
      <c r="G17" s="17">
        <v>13</v>
      </c>
      <c r="H17" s="17">
        <v>3</v>
      </c>
    </row>
    <row r="18" spans="1:8" x14ac:dyDescent="0.3">
      <c r="A18" s="13">
        <v>16</v>
      </c>
      <c r="B18" s="14">
        <f t="shared" si="1"/>
        <v>6</v>
      </c>
      <c r="C18" s="17">
        <v>7</v>
      </c>
      <c r="D18" s="17">
        <v>1</v>
      </c>
      <c r="E18" s="17">
        <v>12</v>
      </c>
      <c r="F18" s="17">
        <v>6</v>
      </c>
      <c r="G18" s="17">
        <v>13</v>
      </c>
      <c r="H18" s="17">
        <v>3</v>
      </c>
    </row>
    <row r="19" spans="1:8" x14ac:dyDescent="0.3">
      <c r="A19" s="13">
        <v>17</v>
      </c>
      <c r="B19" s="14">
        <f t="shared" si="1"/>
        <v>6</v>
      </c>
      <c r="C19" s="17">
        <v>5</v>
      </c>
      <c r="D19" s="17">
        <v>17</v>
      </c>
      <c r="E19" s="17">
        <v>16</v>
      </c>
      <c r="F19" s="17">
        <v>10</v>
      </c>
      <c r="G19" s="17">
        <v>4</v>
      </c>
      <c r="H19" s="17">
        <v>2</v>
      </c>
    </row>
    <row r="20" spans="1:8" x14ac:dyDescent="0.3">
      <c r="A20" s="13">
        <v>18</v>
      </c>
      <c r="B20" s="14">
        <f t="shared" si="1"/>
        <v>6</v>
      </c>
      <c r="C20" s="17">
        <v>11</v>
      </c>
      <c r="D20" s="17">
        <v>15</v>
      </c>
      <c r="E20" s="17">
        <v>9</v>
      </c>
      <c r="F20" s="17">
        <v>8</v>
      </c>
      <c r="G20" s="17">
        <v>18</v>
      </c>
      <c r="H20" s="17">
        <v>14</v>
      </c>
    </row>
    <row r="21" spans="1:8" x14ac:dyDescent="0.3">
      <c r="A21" s="13">
        <v>19</v>
      </c>
      <c r="B21" s="14">
        <f t="shared" si="1"/>
        <v>7</v>
      </c>
      <c r="C21" s="17">
        <v>4</v>
      </c>
      <c r="D21" s="17">
        <v>15</v>
      </c>
      <c r="E21" s="17">
        <v>5</v>
      </c>
      <c r="F21" s="17">
        <v>8</v>
      </c>
      <c r="G21" s="17">
        <v>12</v>
      </c>
      <c r="H21" s="17">
        <v>1</v>
      </c>
    </row>
    <row r="22" spans="1:8" x14ac:dyDescent="0.3">
      <c r="A22" s="13">
        <v>20</v>
      </c>
      <c r="B22" s="14">
        <f t="shared" si="1"/>
        <v>7</v>
      </c>
      <c r="C22" s="17">
        <v>13</v>
      </c>
      <c r="D22" s="17">
        <v>11</v>
      </c>
      <c r="E22" s="17">
        <v>14</v>
      </c>
      <c r="F22" s="17">
        <v>17</v>
      </c>
      <c r="G22" s="17">
        <v>7</v>
      </c>
      <c r="H22" s="17">
        <v>6</v>
      </c>
    </row>
    <row r="23" spans="1:8" x14ac:dyDescent="0.3">
      <c r="A23" s="13">
        <v>21</v>
      </c>
      <c r="B23" s="14">
        <f t="shared" si="1"/>
        <v>7</v>
      </c>
      <c r="C23" s="17">
        <v>3</v>
      </c>
      <c r="D23" s="17">
        <v>18</v>
      </c>
      <c r="E23" s="17">
        <v>2</v>
      </c>
      <c r="F23" s="17">
        <v>10</v>
      </c>
      <c r="G23" s="17">
        <v>16</v>
      </c>
      <c r="H23" s="17">
        <v>9</v>
      </c>
    </row>
    <row r="24" spans="1:8" x14ac:dyDescent="0.3">
      <c r="A24" s="13">
        <v>22</v>
      </c>
      <c r="B24" s="14">
        <f t="shared" si="1"/>
        <v>8</v>
      </c>
      <c r="C24" s="17">
        <v>12</v>
      </c>
      <c r="D24" s="17">
        <v>18</v>
      </c>
      <c r="E24" s="17">
        <v>2</v>
      </c>
      <c r="F24" s="17">
        <v>5</v>
      </c>
      <c r="G24" s="17">
        <v>3</v>
      </c>
      <c r="H24" s="17">
        <v>1</v>
      </c>
    </row>
    <row r="25" spans="1:8" x14ac:dyDescent="0.3">
      <c r="A25" s="13">
        <v>23</v>
      </c>
      <c r="B25" s="14">
        <f t="shared" si="1"/>
        <v>8</v>
      </c>
      <c r="C25" s="17">
        <v>14</v>
      </c>
      <c r="D25" s="17">
        <v>8</v>
      </c>
      <c r="E25" s="17">
        <v>16</v>
      </c>
      <c r="F25" s="17">
        <v>9</v>
      </c>
      <c r="G25" s="17">
        <v>10</v>
      </c>
      <c r="H25" s="17">
        <v>13</v>
      </c>
    </row>
    <row r="26" spans="1:8" x14ac:dyDescent="0.3">
      <c r="A26" s="13">
        <v>24</v>
      </c>
      <c r="B26" s="14">
        <f t="shared" si="1"/>
        <v>8</v>
      </c>
      <c r="C26" s="17">
        <v>4</v>
      </c>
      <c r="D26" s="17">
        <v>11</v>
      </c>
      <c r="E26" s="17">
        <v>15</v>
      </c>
      <c r="F26" s="17">
        <v>7</v>
      </c>
      <c r="G26" s="17">
        <v>6</v>
      </c>
      <c r="H26" s="17">
        <v>17</v>
      </c>
    </row>
    <row r="27" spans="1:8" x14ac:dyDescent="0.3">
      <c r="A27" s="13">
        <v>25</v>
      </c>
      <c r="B27" s="14">
        <f t="shared" si="1"/>
        <v>9</v>
      </c>
      <c r="C27" s="17">
        <v>9</v>
      </c>
      <c r="D27" s="17">
        <v>16</v>
      </c>
      <c r="E27" s="17">
        <v>12</v>
      </c>
      <c r="F27" s="17">
        <v>7</v>
      </c>
      <c r="G27" s="17">
        <v>8</v>
      </c>
      <c r="H27" s="17">
        <v>10</v>
      </c>
    </row>
    <row r="28" spans="1:8" x14ac:dyDescent="0.3">
      <c r="A28" s="13">
        <v>26</v>
      </c>
      <c r="B28" s="14">
        <f t="shared" si="1"/>
        <v>9</v>
      </c>
      <c r="C28" s="17">
        <v>17</v>
      </c>
      <c r="D28" s="17">
        <v>1</v>
      </c>
      <c r="E28" s="17">
        <v>13</v>
      </c>
      <c r="F28" s="17">
        <v>18</v>
      </c>
      <c r="G28" s="17">
        <v>4</v>
      </c>
      <c r="H28" s="17">
        <v>14</v>
      </c>
    </row>
    <row r="29" spans="1:8" x14ac:dyDescent="0.3">
      <c r="A29" s="13">
        <v>27</v>
      </c>
      <c r="B29" s="14">
        <f t="shared" si="1"/>
        <v>9</v>
      </c>
      <c r="C29" s="17">
        <v>5</v>
      </c>
      <c r="D29" s="17">
        <v>6</v>
      </c>
      <c r="E29" s="17">
        <v>11</v>
      </c>
      <c r="F29" s="17">
        <v>2</v>
      </c>
      <c r="G29" s="17">
        <v>15</v>
      </c>
      <c r="H29" s="17">
        <v>3</v>
      </c>
    </row>
    <row r="30" spans="1:8" x14ac:dyDescent="0.3">
      <c r="A30" s="13">
        <v>28</v>
      </c>
      <c r="B30" s="14">
        <f t="shared" si="1"/>
        <v>10</v>
      </c>
      <c r="C30" s="17">
        <v>12</v>
      </c>
      <c r="D30" s="17">
        <v>14</v>
      </c>
      <c r="E30" s="17">
        <v>11</v>
      </c>
      <c r="F30" s="17">
        <v>4</v>
      </c>
      <c r="G30" s="17">
        <v>9</v>
      </c>
      <c r="H30" s="17">
        <v>7</v>
      </c>
    </row>
    <row r="31" spans="1:8" x14ac:dyDescent="0.3">
      <c r="A31" s="13">
        <v>29</v>
      </c>
      <c r="B31" s="14">
        <f t="shared" si="1"/>
        <v>10</v>
      </c>
      <c r="C31" s="17">
        <v>2</v>
      </c>
      <c r="D31" s="17">
        <v>15</v>
      </c>
      <c r="E31" s="17">
        <v>17</v>
      </c>
      <c r="F31" s="17">
        <v>13</v>
      </c>
      <c r="G31" s="17">
        <v>1</v>
      </c>
      <c r="H31" s="17">
        <v>16</v>
      </c>
    </row>
    <row r="32" spans="1:8" x14ac:dyDescent="0.3">
      <c r="A32" s="13">
        <v>30</v>
      </c>
      <c r="B32" s="14">
        <f t="shared" si="1"/>
        <v>10</v>
      </c>
      <c r="C32" s="17">
        <v>5</v>
      </c>
      <c r="D32" s="17">
        <v>18</v>
      </c>
      <c r="E32" s="17">
        <v>6</v>
      </c>
      <c r="F32" s="17">
        <v>8</v>
      </c>
      <c r="G32" s="17">
        <v>10</v>
      </c>
      <c r="H32" s="17">
        <v>3</v>
      </c>
    </row>
    <row r="33" spans="1:8" x14ac:dyDescent="0.3">
      <c r="A33" s="13">
        <v>31</v>
      </c>
      <c r="B33" s="14">
        <f t="shared" si="1"/>
        <v>11</v>
      </c>
      <c r="C33" s="17">
        <v>2</v>
      </c>
      <c r="D33" s="17">
        <v>12</v>
      </c>
      <c r="E33" s="17">
        <v>13</v>
      </c>
      <c r="F33" s="17">
        <v>8</v>
      </c>
      <c r="G33" s="17">
        <v>15</v>
      </c>
      <c r="H33" s="17">
        <v>9</v>
      </c>
    </row>
    <row r="34" spans="1:8" x14ac:dyDescent="0.3">
      <c r="A34" s="13">
        <v>32</v>
      </c>
      <c r="B34" s="14">
        <f t="shared" si="1"/>
        <v>11</v>
      </c>
      <c r="C34" s="17">
        <v>11</v>
      </c>
      <c r="D34" s="17">
        <v>16</v>
      </c>
      <c r="E34" s="17">
        <v>1</v>
      </c>
      <c r="F34" s="17">
        <v>18</v>
      </c>
      <c r="G34" s="17">
        <v>17</v>
      </c>
      <c r="H34" s="17">
        <v>5</v>
      </c>
    </row>
    <row r="35" spans="1:8" x14ac:dyDescent="0.3">
      <c r="A35" s="13">
        <v>33</v>
      </c>
      <c r="B35" s="14">
        <f t="shared" si="1"/>
        <v>11</v>
      </c>
      <c r="C35" s="17">
        <v>3</v>
      </c>
      <c r="D35" s="17">
        <v>6</v>
      </c>
      <c r="E35" s="17">
        <v>7</v>
      </c>
      <c r="F35" s="17">
        <v>10</v>
      </c>
      <c r="G35" s="17">
        <v>4</v>
      </c>
      <c r="H35" s="17">
        <v>14</v>
      </c>
    </row>
    <row r="36" spans="1:8" x14ac:dyDescent="0.3">
      <c r="A36" s="13">
        <v>34</v>
      </c>
      <c r="B36" s="14">
        <f t="shared" si="1"/>
        <v>12</v>
      </c>
      <c r="C36" s="17">
        <v>3</v>
      </c>
      <c r="D36" s="17">
        <v>12</v>
      </c>
      <c r="E36" s="17">
        <v>11</v>
      </c>
      <c r="F36" s="17">
        <v>10</v>
      </c>
      <c r="G36" s="17">
        <v>17</v>
      </c>
      <c r="H36" s="17">
        <v>14</v>
      </c>
    </row>
    <row r="37" spans="1:8" x14ac:dyDescent="0.3">
      <c r="A37" s="13">
        <v>35</v>
      </c>
      <c r="B37" s="14">
        <f t="shared" si="1"/>
        <v>12</v>
      </c>
      <c r="C37" s="17">
        <v>6</v>
      </c>
      <c r="D37" s="17">
        <v>9</v>
      </c>
      <c r="E37" s="17">
        <v>16</v>
      </c>
      <c r="F37" s="17">
        <v>1</v>
      </c>
      <c r="G37" s="17">
        <v>7</v>
      </c>
      <c r="H37" s="17">
        <v>5</v>
      </c>
    </row>
    <row r="38" spans="1:8" x14ac:dyDescent="0.3">
      <c r="A38" s="13">
        <v>36</v>
      </c>
      <c r="B38" s="14">
        <f t="shared" si="1"/>
        <v>12</v>
      </c>
      <c r="C38" s="17">
        <v>4</v>
      </c>
      <c r="D38" s="17">
        <v>13</v>
      </c>
      <c r="E38" s="17">
        <v>18</v>
      </c>
      <c r="F38" s="17">
        <v>2</v>
      </c>
      <c r="G38" s="17">
        <v>8</v>
      </c>
      <c r="H38" s="17">
        <v>15</v>
      </c>
    </row>
    <row r="39" spans="1:8" x14ac:dyDescent="0.3">
      <c r="A39" s="13">
        <v>37</v>
      </c>
      <c r="B39" s="14">
        <f t="shared" si="1"/>
        <v>13</v>
      </c>
      <c r="C39" s="17">
        <v>4</v>
      </c>
      <c r="D39" s="17">
        <v>16</v>
      </c>
      <c r="E39" s="17">
        <v>17</v>
      </c>
      <c r="F39" s="17">
        <v>12</v>
      </c>
      <c r="G39" s="17">
        <v>8</v>
      </c>
      <c r="H39" s="17">
        <v>11</v>
      </c>
    </row>
    <row r="40" spans="1:8" x14ac:dyDescent="0.3">
      <c r="A40" s="13">
        <v>38</v>
      </c>
      <c r="B40" s="14">
        <f t="shared" si="1"/>
        <v>13</v>
      </c>
      <c r="C40" s="17">
        <v>15</v>
      </c>
      <c r="D40" s="17">
        <v>10</v>
      </c>
      <c r="E40" s="17">
        <v>9</v>
      </c>
      <c r="F40" s="17">
        <v>6</v>
      </c>
      <c r="G40" s="17">
        <v>1</v>
      </c>
      <c r="H40" s="17">
        <v>2</v>
      </c>
    </row>
    <row r="41" spans="1:8" x14ac:dyDescent="0.3">
      <c r="A41" s="13">
        <v>39</v>
      </c>
      <c r="B41" s="14">
        <f t="shared" si="1"/>
        <v>13</v>
      </c>
      <c r="C41" s="17">
        <v>13</v>
      </c>
      <c r="D41" s="17">
        <v>5</v>
      </c>
      <c r="E41" s="17">
        <v>14</v>
      </c>
      <c r="F41" s="17">
        <v>7</v>
      </c>
      <c r="G41" s="17">
        <v>3</v>
      </c>
      <c r="H41" s="17">
        <v>18</v>
      </c>
    </row>
    <row r="42" spans="1:8" x14ac:dyDescent="0.3">
      <c r="A42" s="13">
        <v>40</v>
      </c>
      <c r="B42" s="14">
        <f t="shared" si="1"/>
        <v>14</v>
      </c>
      <c r="C42" s="17">
        <v>12</v>
      </c>
      <c r="D42" s="17">
        <v>6</v>
      </c>
      <c r="E42" s="17">
        <v>14</v>
      </c>
      <c r="F42" s="17">
        <v>15</v>
      </c>
      <c r="G42" s="17">
        <v>16</v>
      </c>
      <c r="H42" s="17">
        <v>18</v>
      </c>
    </row>
    <row r="43" spans="1:8" x14ac:dyDescent="0.3">
      <c r="A43" s="13">
        <v>41</v>
      </c>
      <c r="B43" s="14">
        <f t="shared" si="1"/>
        <v>14</v>
      </c>
      <c r="C43" s="17">
        <v>8</v>
      </c>
      <c r="D43" s="17">
        <v>3</v>
      </c>
      <c r="E43" s="17">
        <v>17</v>
      </c>
      <c r="F43" s="17">
        <v>1</v>
      </c>
      <c r="G43" s="17">
        <v>7</v>
      </c>
      <c r="H43" s="17">
        <v>2</v>
      </c>
    </row>
    <row r="44" spans="1:8" x14ac:dyDescent="0.3">
      <c r="A44" s="13">
        <v>42</v>
      </c>
      <c r="B44" s="14">
        <f t="shared" si="1"/>
        <v>14</v>
      </c>
      <c r="C44" s="17">
        <v>13</v>
      </c>
      <c r="D44" s="17">
        <v>9</v>
      </c>
      <c r="E44" s="17">
        <v>4</v>
      </c>
      <c r="F44" s="17">
        <v>5</v>
      </c>
      <c r="G44" s="17">
        <v>11</v>
      </c>
      <c r="H44" s="17">
        <v>10</v>
      </c>
    </row>
    <row r="45" spans="1:8" x14ac:dyDescent="0.3">
      <c r="A45" s="13">
        <v>43</v>
      </c>
      <c r="B45" s="14">
        <f t="shared" si="1"/>
        <v>15</v>
      </c>
      <c r="C45" s="17">
        <v>15</v>
      </c>
      <c r="D45" s="17">
        <v>14</v>
      </c>
      <c r="E45" s="17">
        <v>2</v>
      </c>
      <c r="F45" s="17">
        <v>5</v>
      </c>
      <c r="G45" s="17">
        <v>7</v>
      </c>
      <c r="H45" s="17">
        <v>17</v>
      </c>
    </row>
    <row r="46" spans="1:8" x14ac:dyDescent="0.3">
      <c r="A46" s="13">
        <v>44</v>
      </c>
      <c r="B46" s="14">
        <f t="shared" si="1"/>
        <v>15</v>
      </c>
      <c r="C46" s="17">
        <v>1</v>
      </c>
      <c r="D46" s="17">
        <v>10</v>
      </c>
      <c r="E46" s="17">
        <v>4</v>
      </c>
      <c r="F46" s="17">
        <v>16</v>
      </c>
      <c r="G46" s="17">
        <v>13</v>
      </c>
      <c r="H46" s="17">
        <v>8</v>
      </c>
    </row>
    <row r="47" spans="1:8" x14ac:dyDescent="0.3">
      <c r="A47" s="13">
        <v>45</v>
      </c>
      <c r="B47" s="14">
        <f t="shared" si="1"/>
        <v>15</v>
      </c>
      <c r="C47" s="17">
        <v>9</v>
      </c>
      <c r="D47" s="17">
        <v>18</v>
      </c>
      <c r="E47" s="17">
        <v>6</v>
      </c>
      <c r="F47" s="17">
        <v>11</v>
      </c>
      <c r="G47" s="17">
        <v>3</v>
      </c>
      <c r="H47" s="17">
        <v>12</v>
      </c>
    </row>
    <row r="48" spans="1:8" x14ac:dyDescent="0.3">
      <c r="A48" s="13">
        <v>46</v>
      </c>
      <c r="B48" s="14">
        <v>16</v>
      </c>
      <c r="C48" s="17">
        <v>7</v>
      </c>
      <c r="D48" s="17">
        <v>6</v>
      </c>
      <c r="E48" s="17">
        <v>17</v>
      </c>
      <c r="F48" s="17">
        <v>5</v>
      </c>
      <c r="G48" s="17">
        <v>9</v>
      </c>
      <c r="H48" s="17">
        <v>11</v>
      </c>
    </row>
    <row r="49" spans="1:8" x14ac:dyDescent="0.3">
      <c r="A49" s="13">
        <v>47</v>
      </c>
      <c r="B49" s="14">
        <v>16</v>
      </c>
      <c r="C49" s="17">
        <v>16</v>
      </c>
      <c r="D49" s="17">
        <v>12</v>
      </c>
      <c r="E49" s="17">
        <v>10</v>
      </c>
      <c r="F49" s="17">
        <v>8</v>
      </c>
      <c r="G49" s="17">
        <v>2</v>
      </c>
      <c r="H49" s="17">
        <v>3</v>
      </c>
    </row>
    <row r="50" spans="1:8" x14ac:dyDescent="0.3">
      <c r="A50" s="13">
        <v>48</v>
      </c>
      <c r="B50" s="14">
        <v>16</v>
      </c>
      <c r="C50" s="17">
        <v>15</v>
      </c>
      <c r="D50" s="17">
        <v>18</v>
      </c>
      <c r="E50" s="17">
        <v>13</v>
      </c>
      <c r="F50" s="17">
        <v>4</v>
      </c>
      <c r="G50" s="17">
        <v>1</v>
      </c>
      <c r="H50" s="17">
        <v>14</v>
      </c>
    </row>
    <row r="51" spans="1:8" x14ac:dyDescent="0.3">
      <c r="A51" s="13">
        <v>49</v>
      </c>
      <c r="B51" s="14">
        <v>17</v>
      </c>
      <c r="C51" s="17">
        <v>6</v>
      </c>
      <c r="D51" s="17">
        <v>4</v>
      </c>
      <c r="E51" s="17">
        <v>11</v>
      </c>
      <c r="F51" s="17">
        <v>12</v>
      </c>
      <c r="G51" s="17">
        <v>5</v>
      </c>
      <c r="H51" s="17">
        <v>8</v>
      </c>
    </row>
    <row r="52" spans="1:8" x14ac:dyDescent="0.3">
      <c r="A52" s="13">
        <v>50</v>
      </c>
      <c r="B52" s="14">
        <v>17</v>
      </c>
      <c r="C52" s="17">
        <v>9</v>
      </c>
      <c r="D52" s="17">
        <v>13</v>
      </c>
      <c r="E52" s="17">
        <v>15</v>
      </c>
      <c r="F52" s="17">
        <v>10</v>
      </c>
      <c r="G52" s="17">
        <v>7</v>
      </c>
      <c r="H52" s="17">
        <v>3</v>
      </c>
    </row>
    <row r="53" spans="1:8" x14ac:dyDescent="0.3">
      <c r="A53" s="13">
        <v>51</v>
      </c>
      <c r="B53" s="14">
        <v>17</v>
      </c>
      <c r="C53" s="17">
        <v>14</v>
      </c>
      <c r="D53" s="17">
        <v>1</v>
      </c>
      <c r="E53" s="17">
        <v>2</v>
      </c>
      <c r="F53" s="17">
        <v>18</v>
      </c>
      <c r="G53" s="17">
        <v>17</v>
      </c>
      <c r="H53" s="17">
        <v>16</v>
      </c>
    </row>
    <row r="54" spans="1:8" x14ac:dyDescent="0.3">
      <c r="A54" s="13">
        <v>52</v>
      </c>
      <c r="B54" s="14">
        <v>18</v>
      </c>
      <c r="C54" s="17">
        <v>12</v>
      </c>
      <c r="D54" s="17">
        <v>3</v>
      </c>
      <c r="E54" s="17">
        <v>16</v>
      </c>
      <c r="F54" s="17">
        <v>6</v>
      </c>
      <c r="G54" s="17">
        <v>1</v>
      </c>
      <c r="H54" s="17">
        <v>5</v>
      </c>
    </row>
    <row r="55" spans="1:8" x14ac:dyDescent="0.3">
      <c r="A55" s="13">
        <v>53</v>
      </c>
      <c r="B55" s="14">
        <v>18</v>
      </c>
      <c r="C55" s="17">
        <v>4</v>
      </c>
      <c r="D55" s="17">
        <v>10</v>
      </c>
      <c r="E55" s="17">
        <v>17</v>
      </c>
      <c r="F55" s="17">
        <v>2</v>
      </c>
      <c r="G55" s="17">
        <v>11</v>
      </c>
      <c r="H55" s="17">
        <v>18</v>
      </c>
    </row>
    <row r="56" spans="1:8" x14ac:dyDescent="0.3">
      <c r="A56" s="13">
        <v>54</v>
      </c>
      <c r="B56" s="14">
        <v>18</v>
      </c>
      <c r="C56" s="17">
        <v>8</v>
      </c>
      <c r="D56" s="17">
        <v>15</v>
      </c>
      <c r="E56" s="17">
        <v>9</v>
      </c>
      <c r="F56" s="17">
        <v>14</v>
      </c>
      <c r="G56" s="17">
        <v>13</v>
      </c>
      <c r="H56" s="17">
        <v>7</v>
      </c>
    </row>
    <row r="57" spans="1:8" x14ac:dyDescent="0.3">
      <c r="A57" s="13">
        <v>55</v>
      </c>
      <c r="B57" s="14">
        <v>19</v>
      </c>
      <c r="C57" s="17">
        <v>1</v>
      </c>
      <c r="D57" s="17">
        <v>8</v>
      </c>
      <c r="E57" s="17">
        <v>12</v>
      </c>
      <c r="F57" s="17">
        <v>3</v>
      </c>
      <c r="G57" s="17">
        <v>13</v>
      </c>
      <c r="H57" s="17">
        <v>17</v>
      </c>
    </row>
    <row r="58" spans="1:8" x14ac:dyDescent="0.3">
      <c r="A58" s="13">
        <v>56</v>
      </c>
      <c r="B58" s="14">
        <v>19</v>
      </c>
      <c r="C58" s="17">
        <v>10</v>
      </c>
      <c r="D58" s="17">
        <v>4</v>
      </c>
      <c r="E58" s="17">
        <v>5</v>
      </c>
      <c r="F58" s="17">
        <v>14</v>
      </c>
      <c r="G58" s="17">
        <v>9</v>
      </c>
      <c r="H58" s="17">
        <v>11</v>
      </c>
    </row>
    <row r="59" spans="1:8" x14ac:dyDescent="0.3">
      <c r="A59" s="13">
        <v>57</v>
      </c>
      <c r="B59" s="14">
        <v>19</v>
      </c>
      <c r="C59" s="17">
        <v>16</v>
      </c>
      <c r="D59" s="17">
        <v>2</v>
      </c>
      <c r="E59" s="17">
        <v>18</v>
      </c>
      <c r="F59" s="17">
        <v>7</v>
      </c>
      <c r="G59" s="17">
        <v>6</v>
      </c>
      <c r="H59" s="17">
        <v>15</v>
      </c>
    </row>
    <row r="60" spans="1:8" x14ac:dyDescent="0.3">
      <c r="A60" s="13">
        <v>58</v>
      </c>
      <c r="B60" s="14">
        <v>20</v>
      </c>
      <c r="C60" s="17">
        <v>5</v>
      </c>
      <c r="D60" s="17">
        <v>17</v>
      </c>
      <c r="E60" s="17">
        <v>7</v>
      </c>
      <c r="F60" s="17">
        <v>1</v>
      </c>
      <c r="G60" s="17">
        <v>18</v>
      </c>
      <c r="H60" s="17">
        <v>4</v>
      </c>
    </row>
    <row r="61" spans="1:8" x14ac:dyDescent="0.3">
      <c r="A61" s="13">
        <v>59</v>
      </c>
      <c r="B61" s="14">
        <v>20</v>
      </c>
      <c r="C61" s="17">
        <v>9</v>
      </c>
      <c r="D61" s="17">
        <v>16</v>
      </c>
      <c r="E61" s="17">
        <v>6</v>
      </c>
      <c r="F61" s="17">
        <v>15</v>
      </c>
      <c r="G61" s="17">
        <v>2</v>
      </c>
      <c r="H61" s="17">
        <v>13</v>
      </c>
    </row>
    <row r="62" spans="1:8" x14ac:dyDescent="0.3">
      <c r="A62" s="13">
        <v>60</v>
      </c>
      <c r="B62" s="14">
        <v>20</v>
      </c>
      <c r="C62" s="17">
        <v>11</v>
      </c>
      <c r="D62" s="17">
        <v>12</v>
      </c>
      <c r="E62" s="17">
        <v>3</v>
      </c>
      <c r="F62" s="17">
        <v>14</v>
      </c>
      <c r="G62" s="17">
        <v>8</v>
      </c>
      <c r="H62" s="17">
        <v>10</v>
      </c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H101"/>
  <sheetViews>
    <sheetView zoomScale="85" zoomScaleNormal="85" workbookViewId="0">
      <selection activeCell="K2" sqref="K2"/>
    </sheetView>
  </sheetViews>
  <sheetFormatPr baseColWidth="10" defaultColWidth="10.6640625" defaultRowHeight="14.4" x14ac:dyDescent="0.3"/>
  <cols>
    <col min="1" max="1" width="5" customWidth="1"/>
    <col min="2" max="8" width="17.44140625" customWidth="1"/>
  </cols>
  <sheetData>
    <row r="1" spans="2:8" ht="19.5" customHeight="1" x14ac:dyDescent="0.5">
      <c r="B1" s="18"/>
      <c r="G1" s="19" t="s">
        <v>46</v>
      </c>
      <c r="H1" s="19" t="s">
        <v>46</v>
      </c>
    </row>
    <row r="2" spans="2:8" ht="19.5" customHeight="1" x14ac:dyDescent="0.5">
      <c r="B2" s="20" t="s">
        <v>47</v>
      </c>
      <c r="C2" s="21"/>
      <c r="D2" s="22"/>
      <c r="E2" s="23"/>
      <c r="F2" s="24"/>
      <c r="G2" s="25"/>
      <c r="H2" s="26"/>
    </row>
    <row r="3" spans="2:8" ht="15.75" customHeight="1" x14ac:dyDescent="0.35">
      <c r="B3" s="27" t="s">
        <v>44</v>
      </c>
      <c r="C3" s="21" t="s">
        <v>0</v>
      </c>
      <c r="D3" s="22" t="s">
        <v>1</v>
      </c>
      <c r="E3" s="23" t="s">
        <v>2</v>
      </c>
      <c r="F3" s="24" t="s">
        <v>3</v>
      </c>
      <c r="G3" s="28" t="s">
        <v>4</v>
      </c>
      <c r="H3" s="29" t="s">
        <v>5</v>
      </c>
    </row>
    <row r="4" spans="2:8" ht="19.5" customHeight="1" x14ac:dyDescent="0.3">
      <c r="B4" s="30">
        <v>1</v>
      </c>
      <c r="C4" s="30" t="str">
        <f>VLOOKUP(VLOOKUP($B4,'Paring list'!$A:$H,COLUMN(),0),Clubs!$A:$C,3,0)</f>
        <v>YCF</v>
      </c>
      <c r="D4" s="30" t="str">
        <f>VLOOKUP(VLOOKUP($B4,'Paring list'!$A:$H,COLUMN(),0),Clubs!$A:$C,3,0)</f>
        <v>CVHM</v>
      </c>
      <c r="E4" s="30" t="str">
        <f>VLOOKUP(VLOOKUP($B4,'Paring list'!$A:$H,COLUMN(),0),Clubs!$A:$C,3,0)</f>
        <v>SRA</v>
      </c>
      <c r="F4" s="30" t="str">
        <f>VLOOKUP(VLOOKUP($B4,'Paring list'!$A:$H,COLUMN(),0),Clubs!$A:$C,3,0)</f>
        <v>YCCh</v>
      </c>
      <c r="G4" s="30" t="str">
        <f>VLOOKUP(VLOOKUP($B4,'Paring list'!$A:$H,COLUMN(),0),Clubs!$A:$C,3,0)</f>
        <v>BBN</v>
      </c>
      <c r="H4" s="30" t="str">
        <f>VLOOKUP(VLOOKUP($B4,'Paring list'!$A:$H,COLUMN(),0),Clubs!$A:$C,3,0)</f>
        <v>CNV</v>
      </c>
    </row>
    <row r="5" spans="2:8" ht="19.5" customHeight="1" x14ac:dyDescent="0.3">
      <c r="B5" s="31">
        <v>2</v>
      </c>
      <c r="C5" s="31" t="str">
        <f>VLOOKUP(VLOOKUP($B5,'Paring list'!$A:$H,COLUMN(),0),Clubs!$A:$C,3,0)</f>
        <v>BNMV</v>
      </c>
      <c r="D5" s="31" t="str">
        <f>VLOOKUP(VLOOKUP($B5,'Paring list'!$A:$H,COLUMN(),0),Clubs!$A:$C,3,0)</f>
        <v>CNCP</v>
      </c>
      <c r="E5" s="31" t="str">
        <f>VLOOKUP(VLOOKUP($B5,'Paring list'!$A:$H,COLUMN(),0),Clubs!$A:$C,3,0)</f>
        <v>SNO</v>
      </c>
      <c r="F5" s="31" t="str">
        <f>VLOOKUP(VLOOKUP($B5,'Paring list'!$A:$H,COLUMN(),0),Clubs!$A:$C,3,0)</f>
        <v>SRH</v>
      </c>
      <c r="G5" s="31" t="str">
        <f>VLOOKUP(VLOOKUP($B5,'Paring list'!$A:$H,COLUMN(),0),Clubs!$A:$C,3,0)</f>
        <v>CVSAE</v>
      </c>
      <c r="H5" s="31" t="str">
        <f>VLOOKUP(VLOOKUP($B5,'Paring list'!$A:$H,COLUMN(),0),Clubs!$A:$C,3,0)</f>
        <v>SRR</v>
      </c>
    </row>
    <row r="6" spans="2:8" ht="19.5" customHeight="1" x14ac:dyDescent="0.3">
      <c r="B6" s="30">
        <v>3</v>
      </c>
      <c r="C6" s="30" t="str">
        <f>VLOOKUP(VLOOKUP($B6,'Paring list'!$A:$H,COLUMN(),0),Clubs!$A:$C,3,0)</f>
        <v>CVA</v>
      </c>
      <c r="D6" s="30" t="str">
        <f>VLOOKUP(VLOOKUP($B6,'Paring list'!$A:$H,COLUMN(),0),Clubs!$A:$C,3,0)</f>
        <v>SNBSM</v>
      </c>
      <c r="E6" s="30" t="str">
        <f>VLOOKUP(VLOOKUP($B6,'Paring list'!$A:$H,COLUMN(),0),Clubs!$A:$C,3,0)</f>
        <v>YCG</v>
      </c>
      <c r="F6" s="30" t="str">
        <f>VLOOKUP(VLOOKUP($B6,'Paring list'!$A:$H,COLUMN(),0),Clubs!$A:$C,3,0)</f>
        <v>APCC</v>
      </c>
      <c r="G6" s="30" t="str">
        <f>VLOOKUP(VLOOKUP($B6,'Paring list'!$A:$H,COLUMN(),0),Clubs!$A:$C,3,0)</f>
        <v>SNPH</v>
      </c>
      <c r="H6" s="30" t="str">
        <f>VLOOKUP(VLOOKUP($B6,'Paring list'!$A:$H,COLUMN(),0),Clubs!$A:$C,3,0)</f>
        <v>YCCa</v>
      </c>
    </row>
    <row r="7" spans="2:8" ht="19.5" customHeight="1" x14ac:dyDescent="0.5">
      <c r="B7" s="20" t="str">
        <f>"Flight "&amp;B11/3</f>
        <v>Flight 2</v>
      </c>
      <c r="C7" s="21"/>
      <c r="D7" s="22"/>
      <c r="E7" s="23"/>
      <c r="F7" s="24"/>
      <c r="G7" s="25"/>
      <c r="H7" s="26"/>
    </row>
    <row r="8" spans="2:8" ht="15.75" customHeight="1" x14ac:dyDescent="0.35">
      <c r="B8" s="27" t="s">
        <v>44</v>
      </c>
      <c r="C8" s="21" t="s">
        <v>48</v>
      </c>
      <c r="D8" s="22" t="s">
        <v>49</v>
      </c>
      <c r="E8" s="23" t="s">
        <v>50</v>
      </c>
      <c r="F8" s="24" t="s">
        <v>51</v>
      </c>
      <c r="G8" s="28" t="s">
        <v>52</v>
      </c>
      <c r="H8" s="29" t="s">
        <v>53</v>
      </c>
    </row>
    <row r="9" spans="2:8" ht="19.5" customHeight="1" x14ac:dyDescent="0.3">
      <c r="B9" s="30">
        <v>4</v>
      </c>
      <c r="C9" s="30" t="str">
        <f>VLOOKUP(VLOOKUP($B9,'Paring list'!$A:$H,COLUMN(),0),Clubs!$A:$C,3,0)</f>
        <v>CVA</v>
      </c>
      <c r="D9" s="30" t="str">
        <f>VLOOKUP(VLOOKUP($B9,'Paring list'!$A:$H,COLUMN(),0),Clubs!$A:$C,3,0)</f>
        <v>CNV</v>
      </c>
      <c r="E9" s="30" t="str">
        <f>VLOOKUP(VLOOKUP($B9,'Paring list'!$A:$H,COLUMN(),0),Clubs!$A:$C,3,0)</f>
        <v>BNMV</v>
      </c>
      <c r="F9" s="30" t="str">
        <f>VLOOKUP(VLOOKUP($B9,'Paring list'!$A:$H,COLUMN(),0),Clubs!$A:$C,3,0)</f>
        <v>YCF</v>
      </c>
      <c r="G9" s="30" t="str">
        <f>VLOOKUP(VLOOKUP($B9,'Paring list'!$A:$H,COLUMN(),0),Clubs!$A:$C,3,0)</f>
        <v>SNPH</v>
      </c>
      <c r="H9" s="30" t="str">
        <f>VLOOKUP(VLOOKUP($B9,'Paring list'!$A:$H,COLUMN(),0),Clubs!$A:$C,3,0)</f>
        <v>SNO</v>
      </c>
    </row>
    <row r="10" spans="2:8" ht="19.5" customHeight="1" x14ac:dyDescent="0.3">
      <c r="B10" s="31">
        <v>5</v>
      </c>
      <c r="C10" s="31" t="str">
        <f>VLOOKUP(VLOOKUP($B10,'Paring list'!$A:$H,COLUMN(),0),Clubs!$A:$C,3,0)</f>
        <v>YCCh</v>
      </c>
      <c r="D10" s="31" t="str">
        <f>VLOOKUP(VLOOKUP($B10,'Paring list'!$A:$H,COLUMN(),0),Clubs!$A:$C,3,0)</f>
        <v>SRA</v>
      </c>
      <c r="E10" s="31" t="str">
        <f>VLOOKUP(VLOOKUP($B10,'Paring list'!$A:$H,COLUMN(),0),Clubs!$A:$C,3,0)</f>
        <v>APCC</v>
      </c>
      <c r="F10" s="31" t="str">
        <f>VLOOKUP(VLOOKUP($B10,'Paring list'!$A:$H,COLUMN(),0),Clubs!$A:$C,3,0)</f>
        <v>CVSAE</v>
      </c>
      <c r="G10" s="31" t="str">
        <f>VLOOKUP(VLOOKUP($B10,'Paring list'!$A:$H,COLUMN(),0),Clubs!$A:$C,3,0)</f>
        <v>SRH</v>
      </c>
      <c r="H10" s="31" t="str">
        <f>VLOOKUP(VLOOKUP($B10,'Paring list'!$A:$H,COLUMN(),0),Clubs!$A:$C,3,0)</f>
        <v>YCG</v>
      </c>
    </row>
    <row r="11" spans="2:8" ht="19.5" customHeight="1" x14ac:dyDescent="0.3">
      <c r="B11" s="30">
        <v>6</v>
      </c>
      <c r="C11" s="30" t="str">
        <f>VLOOKUP(VLOOKUP($B11,'Paring list'!$A:$H,COLUMN(),0),Clubs!$A:$C,3,0)</f>
        <v>SRR</v>
      </c>
      <c r="D11" s="30" t="str">
        <f>VLOOKUP(VLOOKUP($B11,'Paring list'!$A:$H,COLUMN(),0),Clubs!$A:$C,3,0)</f>
        <v>YCCa</v>
      </c>
      <c r="E11" s="30" t="str">
        <f>VLOOKUP(VLOOKUP($B11,'Paring list'!$A:$H,COLUMN(),0),Clubs!$A:$C,3,0)</f>
        <v>SNBSM</v>
      </c>
      <c r="F11" s="30" t="str">
        <f>VLOOKUP(VLOOKUP($B11,'Paring list'!$A:$H,COLUMN(),0),Clubs!$A:$C,3,0)</f>
        <v>CNCP</v>
      </c>
      <c r="G11" s="30" t="str">
        <f>VLOOKUP(VLOOKUP($B11,'Paring list'!$A:$H,COLUMN(),0),Clubs!$A:$C,3,0)</f>
        <v>CVHM</v>
      </c>
      <c r="H11" s="30" t="str">
        <f>VLOOKUP(VLOOKUP($B11,'Paring list'!$A:$H,COLUMN(),0),Clubs!$A:$C,3,0)</f>
        <v>BBN</v>
      </c>
    </row>
    <row r="12" spans="2:8" ht="19.5" customHeight="1" x14ac:dyDescent="0.5">
      <c r="B12" s="20" t="str">
        <f>"Flight "&amp;B16/3</f>
        <v>Flight 3</v>
      </c>
      <c r="C12" s="21"/>
      <c r="D12" s="22"/>
      <c r="E12" s="23"/>
      <c r="F12" s="24"/>
      <c r="G12" s="25"/>
      <c r="H12" s="26"/>
    </row>
    <row r="13" spans="2:8" ht="15.75" customHeight="1" x14ac:dyDescent="0.35">
      <c r="B13" s="27" t="s">
        <v>44</v>
      </c>
      <c r="C13" s="21" t="s">
        <v>48</v>
      </c>
      <c r="D13" s="22" t="s">
        <v>49</v>
      </c>
      <c r="E13" s="23" t="s">
        <v>50</v>
      </c>
      <c r="F13" s="24" t="s">
        <v>51</v>
      </c>
      <c r="G13" s="28" t="s">
        <v>52</v>
      </c>
      <c r="H13" s="29" t="s">
        <v>53</v>
      </c>
    </row>
    <row r="14" spans="2:8" ht="19.5" customHeight="1" x14ac:dyDescent="0.3">
      <c r="B14" s="30">
        <v>7</v>
      </c>
      <c r="C14" s="30" t="str">
        <f>VLOOKUP(VLOOKUP($B14,'Paring list'!$A:$H,COLUMN(),0),Clubs!$A:$C,3,0)</f>
        <v>SRA</v>
      </c>
      <c r="D14" s="30" t="str">
        <f>VLOOKUP(VLOOKUP($B14,'Paring list'!$A:$H,COLUMN(),0),Clubs!$A:$C,3,0)</f>
        <v>YCCa</v>
      </c>
      <c r="E14" s="30" t="str">
        <f>VLOOKUP(VLOOKUP($B14,'Paring list'!$A:$H,COLUMN(),0),Clubs!$A:$C,3,0)</f>
        <v>SNBSM</v>
      </c>
      <c r="F14" s="30" t="str">
        <f>VLOOKUP(VLOOKUP($B14,'Paring list'!$A:$H,COLUMN(),0),Clubs!$A:$C,3,0)</f>
        <v>CNV</v>
      </c>
      <c r="G14" s="30" t="str">
        <f>VLOOKUP(VLOOKUP($B14,'Paring list'!$A:$H,COLUMN(),0),Clubs!$A:$C,3,0)</f>
        <v>BNMV</v>
      </c>
      <c r="H14" s="30" t="str">
        <f>VLOOKUP(VLOOKUP($B14,'Paring list'!$A:$H,COLUMN(),0),Clubs!$A:$C,3,0)</f>
        <v>SRH</v>
      </c>
    </row>
    <row r="15" spans="2:8" ht="19.5" customHeight="1" x14ac:dyDescent="0.3">
      <c r="B15" s="31">
        <v>8</v>
      </c>
      <c r="C15" s="31" t="str">
        <f>VLOOKUP(VLOOKUP($B15,'Paring list'!$A:$H,COLUMN(),0),Clubs!$A:$C,3,0)</f>
        <v>YCF</v>
      </c>
      <c r="D15" s="31" t="str">
        <f>VLOOKUP(VLOOKUP($B15,'Paring list'!$A:$H,COLUMN(),0),Clubs!$A:$C,3,0)</f>
        <v>CVSAE</v>
      </c>
      <c r="E15" s="31" t="str">
        <f>VLOOKUP(VLOOKUP($B15,'Paring list'!$A:$H,COLUMN(),0),Clubs!$A:$C,3,0)</f>
        <v>BBN</v>
      </c>
      <c r="F15" s="31" t="str">
        <f>VLOOKUP(VLOOKUP($B15,'Paring list'!$A:$H,COLUMN(),0),Clubs!$A:$C,3,0)</f>
        <v>CVA</v>
      </c>
      <c r="G15" s="31" t="str">
        <f>VLOOKUP(VLOOKUP($B15,'Paring list'!$A:$H,COLUMN(),0),Clubs!$A:$C,3,0)</f>
        <v>APCC</v>
      </c>
      <c r="H15" s="31" t="str">
        <f>VLOOKUP(VLOOKUP($B15,'Paring list'!$A:$H,COLUMN(),0),Clubs!$A:$C,3,0)</f>
        <v>CNCP</v>
      </c>
    </row>
    <row r="16" spans="2:8" ht="19.5" customHeight="1" x14ac:dyDescent="0.3">
      <c r="B16" s="30">
        <v>9</v>
      </c>
      <c r="C16" s="30" t="str">
        <f>VLOOKUP(VLOOKUP($B16,'Paring list'!$A:$H,COLUMN(),0),Clubs!$A:$C,3,0)</f>
        <v>SNPH</v>
      </c>
      <c r="D16" s="30" t="str">
        <f>VLOOKUP(VLOOKUP($B16,'Paring list'!$A:$H,COLUMN(),0),Clubs!$A:$C,3,0)</f>
        <v>YCCh</v>
      </c>
      <c r="E16" s="30" t="str">
        <f>VLOOKUP(VLOOKUP($B16,'Paring list'!$A:$H,COLUMN(),0),Clubs!$A:$C,3,0)</f>
        <v>SRR</v>
      </c>
      <c r="F16" s="30" t="str">
        <f>VLOOKUP(VLOOKUP($B16,'Paring list'!$A:$H,COLUMN(),0),Clubs!$A:$C,3,0)</f>
        <v>CVHM</v>
      </c>
      <c r="G16" s="30" t="str">
        <f>VLOOKUP(VLOOKUP($B16,'Paring list'!$A:$H,COLUMN(),0),Clubs!$A:$C,3,0)</f>
        <v>SNO</v>
      </c>
      <c r="H16" s="30" t="str">
        <f>VLOOKUP(VLOOKUP($B16,'Paring list'!$A:$H,COLUMN(),0),Clubs!$A:$C,3,0)</f>
        <v>YCG</v>
      </c>
    </row>
    <row r="17" spans="2:8" ht="19.5" customHeight="1" x14ac:dyDescent="0.5">
      <c r="B17" s="20" t="str">
        <f>"Flight "&amp;B21/3</f>
        <v>Flight 4</v>
      </c>
      <c r="C17" s="21"/>
      <c r="D17" s="22"/>
      <c r="E17" s="23"/>
      <c r="F17" s="24"/>
      <c r="G17" s="25"/>
      <c r="H17" s="26"/>
    </row>
    <row r="18" spans="2:8" ht="15.75" customHeight="1" x14ac:dyDescent="0.35">
      <c r="B18" s="27" t="s">
        <v>44</v>
      </c>
      <c r="C18" s="21" t="s">
        <v>48</v>
      </c>
      <c r="D18" s="22" t="s">
        <v>49</v>
      </c>
      <c r="E18" s="23" t="s">
        <v>50</v>
      </c>
      <c r="F18" s="24" t="s">
        <v>51</v>
      </c>
      <c r="G18" s="28" t="s">
        <v>52</v>
      </c>
      <c r="H18" s="29" t="s">
        <v>53</v>
      </c>
    </row>
    <row r="19" spans="2:8" ht="19.5" customHeight="1" x14ac:dyDescent="0.3">
      <c r="B19" s="30">
        <v>10</v>
      </c>
      <c r="C19" s="30" t="str">
        <f>VLOOKUP(VLOOKUP($B19,'Paring list'!$A:$H,COLUMN(),0),Clubs!$A:$C,3,0)</f>
        <v>CVA</v>
      </c>
      <c r="D19" s="30" t="str">
        <f>VLOOKUP(VLOOKUP($B19,'Paring list'!$A:$H,COLUMN(),0),Clubs!$A:$C,3,0)</f>
        <v>SRH</v>
      </c>
      <c r="E19" s="30" t="str">
        <f>VLOOKUP(VLOOKUP($B19,'Paring list'!$A:$H,COLUMN(),0),Clubs!$A:$C,3,0)</f>
        <v>CNCP</v>
      </c>
      <c r="F19" s="30" t="str">
        <f>VLOOKUP(VLOOKUP($B19,'Paring list'!$A:$H,COLUMN(),0),Clubs!$A:$C,3,0)</f>
        <v>CVHM</v>
      </c>
      <c r="G19" s="30" t="str">
        <f>VLOOKUP(VLOOKUP($B19,'Paring list'!$A:$H,COLUMN(),0),Clubs!$A:$C,3,0)</f>
        <v>CNV</v>
      </c>
      <c r="H19" s="30" t="str">
        <f>VLOOKUP(VLOOKUP($B19,'Paring list'!$A:$H,COLUMN(),0),Clubs!$A:$C,3,0)</f>
        <v>YCG</v>
      </c>
    </row>
    <row r="20" spans="2:8" ht="19.5" customHeight="1" x14ac:dyDescent="0.3">
      <c r="B20" s="31">
        <v>11</v>
      </c>
      <c r="C20" s="31" t="str">
        <f>VLOOKUP(VLOOKUP($B20,'Paring list'!$A:$H,COLUMN(),0),Clubs!$A:$C,3,0)</f>
        <v>SNPH</v>
      </c>
      <c r="D20" s="31" t="str">
        <f>VLOOKUP(VLOOKUP($B20,'Paring list'!$A:$H,COLUMN(),0),Clubs!$A:$C,3,0)</f>
        <v>BNMV</v>
      </c>
      <c r="E20" s="31" t="str">
        <f>VLOOKUP(VLOOKUP($B20,'Paring list'!$A:$H,COLUMN(),0),Clubs!$A:$C,3,0)</f>
        <v>CVSAE</v>
      </c>
      <c r="F20" s="31" t="str">
        <f>VLOOKUP(VLOOKUP($B20,'Paring list'!$A:$H,COLUMN(),0),Clubs!$A:$C,3,0)</f>
        <v>BBN</v>
      </c>
      <c r="G20" s="31" t="str">
        <f>VLOOKUP(VLOOKUP($B20,'Paring list'!$A:$H,COLUMN(),0),Clubs!$A:$C,3,0)</f>
        <v>SRA</v>
      </c>
      <c r="H20" s="31" t="str">
        <f>VLOOKUP(VLOOKUP($B20,'Paring list'!$A:$H,COLUMN(),0),Clubs!$A:$C,3,0)</f>
        <v>SRR</v>
      </c>
    </row>
    <row r="21" spans="2:8" ht="19.5" customHeight="1" x14ac:dyDescent="0.3">
      <c r="B21" s="30">
        <v>12</v>
      </c>
      <c r="C21" s="30" t="str">
        <f>VLOOKUP(VLOOKUP($B21,'Paring list'!$A:$H,COLUMN(),0),Clubs!$A:$C,3,0)</f>
        <v>SNO</v>
      </c>
      <c r="D21" s="30" t="str">
        <f>VLOOKUP(VLOOKUP($B21,'Paring list'!$A:$H,COLUMN(),0),Clubs!$A:$C,3,0)</f>
        <v>SNBSM</v>
      </c>
      <c r="E21" s="30" t="str">
        <f>VLOOKUP(VLOOKUP($B21,'Paring list'!$A:$H,COLUMN(),0),Clubs!$A:$C,3,0)</f>
        <v>YCCh</v>
      </c>
      <c r="F21" s="30" t="str">
        <f>VLOOKUP(VLOOKUP($B21,'Paring list'!$A:$H,COLUMN(),0),Clubs!$A:$C,3,0)</f>
        <v>YCCa</v>
      </c>
      <c r="G21" s="30" t="str">
        <f>VLOOKUP(VLOOKUP($B21,'Paring list'!$A:$H,COLUMN(),0),Clubs!$A:$C,3,0)</f>
        <v>APCC</v>
      </c>
      <c r="H21" s="30" t="str">
        <f>VLOOKUP(VLOOKUP($B21,'Paring list'!$A:$H,COLUMN(),0),Clubs!$A:$C,3,0)</f>
        <v>YCF</v>
      </c>
    </row>
    <row r="22" spans="2:8" ht="19.5" customHeight="1" x14ac:dyDescent="0.5">
      <c r="B22" s="20" t="str">
        <f>"Flight "&amp;B26/3</f>
        <v>Flight 5</v>
      </c>
      <c r="C22" s="21"/>
      <c r="D22" s="22"/>
      <c r="E22" s="23"/>
      <c r="F22" s="24"/>
      <c r="G22" s="25"/>
      <c r="H22" s="26"/>
    </row>
    <row r="23" spans="2:8" ht="15.75" customHeight="1" x14ac:dyDescent="0.35">
      <c r="B23" s="27" t="s">
        <v>44</v>
      </c>
      <c r="C23" s="21" t="s">
        <v>48</v>
      </c>
      <c r="D23" s="22" t="s">
        <v>49</v>
      </c>
      <c r="E23" s="23" t="s">
        <v>50</v>
      </c>
      <c r="F23" s="24" t="s">
        <v>51</v>
      </c>
      <c r="G23" s="28" t="s">
        <v>52</v>
      </c>
      <c r="H23" s="29" t="s">
        <v>53</v>
      </c>
    </row>
    <row r="24" spans="2:8" ht="19.5" customHeight="1" x14ac:dyDescent="0.3">
      <c r="B24" s="30">
        <v>13</v>
      </c>
      <c r="C24" s="30" t="str">
        <f>VLOOKUP(VLOOKUP($B24,'Paring list'!$A:$H,COLUMN(),0),Clubs!$A:$C,3,0)</f>
        <v>SRH</v>
      </c>
      <c r="D24" s="30" t="str">
        <f>VLOOKUP(VLOOKUP($B24,'Paring list'!$A:$H,COLUMN(),0),Clubs!$A:$C,3,0)</f>
        <v>SRR</v>
      </c>
      <c r="E24" s="30" t="str">
        <f>VLOOKUP(VLOOKUP($B24,'Paring list'!$A:$H,COLUMN(),0),Clubs!$A:$C,3,0)</f>
        <v>CNV</v>
      </c>
      <c r="F24" s="30" t="str">
        <f>VLOOKUP(VLOOKUP($B24,'Paring list'!$A:$H,COLUMN(),0),Clubs!$A:$C,3,0)</f>
        <v>SNPH</v>
      </c>
      <c r="G24" s="30" t="str">
        <f>VLOOKUP(VLOOKUP($B24,'Paring list'!$A:$H,COLUMN(),0),Clubs!$A:$C,3,0)</f>
        <v>APCC</v>
      </c>
      <c r="H24" s="30" t="str">
        <f>VLOOKUP(VLOOKUP($B24,'Paring list'!$A:$H,COLUMN(),0),Clubs!$A:$C,3,0)</f>
        <v>YCF</v>
      </c>
    </row>
    <row r="25" spans="2:8" ht="19.5" customHeight="1" x14ac:dyDescent="0.3">
      <c r="B25" s="31">
        <v>14</v>
      </c>
      <c r="C25" s="31" t="str">
        <f>VLOOKUP(VLOOKUP($B25,'Paring list'!$A:$H,COLUMN(),0),Clubs!$A:$C,3,0)</f>
        <v>CVHM</v>
      </c>
      <c r="D25" s="31" t="str">
        <f>VLOOKUP(VLOOKUP($B25,'Paring list'!$A:$H,COLUMN(),0),Clubs!$A:$C,3,0)</f>
        <v>CVSAE</v>
      </c>
      <c r="E25" s="31" t="str">
        <f>VLOOKUP(VLOOKUP($B25,'Paring list'!$A:$H,COLUMN(),0),Clubs!$A:$C,3,0)</f>
        <v>CVA</v>
      </c>
      <c r="F25" s="31" t="str">
        <f>VLOOKUP(VLOOKUP($B25,'Paring list'!$A:$H,COLUMN(),0),Clubs!$A:$C,3,0)</f>
        <v>SRA</v>
      </c>
      <c r="G25" s="31" t="str">
        <f>VLOOKUP(VLOOKUP($B25,'Paring list'!$A:$H,COLUMN(),0),Clubs!$A:$C,3,0)</f>
        <v>SNBSM</v>
      </c>
      <c r="H25" s="31" t="str">
        <f>VLOOKUP(VLOOKUP($B25,'Paring list'!$A:$H,COLUMN(),0),Clubs!$A:$C,3,0)</f>
        <v>SNO</v>
      </c>
    </row>
    <row r="26" spans="2:8" ht="19.5" customHeight="1" x14ac:dyDescent="0.3">
      <c r="B26" s="30">
        <v>15</v>
      </c>
      <c r="C26" s="30" t="str">
        <f>VLOOKUP(VLOOKUP($B26,'Paring list'!$A:$H,COLUMN(),0),Clubs!$A:$C,3,0)</f>
        <v>BBN</v>
      </c>
      <c r="D26" s="30" t="str">
        <f>VLOOKUP(VLOOKUP($B26,'Paring list'!$A:$H,COLUMN(),0),Clubs!$A:$C,3,0)</f>
        <v>YCG</v>
      </c>
      <c r="E26" s="30" t="str">
        <f>VLOOKUP(VLOOKUP($B26,'Paring list'!$A:$H,COLUMN(),0),Clubs!$A:$C,3,0)</f>
        <v>BNMV</v>
      </c>
      <c r="F26" s="30" t="str">
        <f>VLOOKUP(VLOOKUP($B26,'Paring list'!$A:$H,COLUMN(),0),Clubs!$A:$C,3,0)</f>
        <v>CNCP</v>
      </c>
      <c r="G26" s="30" t="str">
        <f>VLOOKUP(VLOOKUP($B26,'Paring list'!$A:$H,COLUMN(),0),Clubs!$A:$C,3,0)</f>
        <v>YCCa</v>
      </c>
      <c r="H26" s="30" t="str">
        <f>VLOOKUP(VLOOKUP($B26,'Paring list'!$A:$H,COLUMN(),0),Clubs!$A:$C,3,0)</f>
        <v>YCCh</v>
      </c>
    </row>
    <row r="27" spans="2:8" ht="19.5" customHeight="1" x14ac:dyDescent="0.5">
      <c r="B27" s="20" t="str">
        <f>"Flight "&amp;B31/3</f>
        <v>Flight 6</v>
      </c>
      <c r="C27" s="21"/>
      <c r="D27" s="22"/>
      <c r="E27" s="23"/>
      <c r="F27" s="24"/>
      <c r="G27" s="25"/>
      <c r="H27" s="26"/>
    </row>
    <row r="28" spans="2:8" ht="15.75" customHeight="1" x14ac:dyDescent="0.35">
      <c r="B28" s="27" t="s">
        <v>44</v>
      </c>
      <c r="C28" s="21" t="s">
        <v>48</v>
      </c>
      <c r="D28" s="22" t="s">
        <v>49</v>
      </c>
      <c r="E28" s="23" t="s">
        <v>50</v>
      </c>
      <c r="F28" s="24" t="s">
        <v>51</v>
      </c>
      <c r="G28" s="28" t="s">
        <v>52</v>
      </c>
      <c r="H28" s="29" t="s">
        <v>53</v>
      </c>
    </row>
    <row r="29" spans="2:8" ht="19.5" customHeight="1" x14ac:dyDescent="0.3">
      <c r="B29" s="30">
        <v>16</v>
      </c>
      <c r="C29" s="30" t="str">
        <f>VLOOKUP(VLOOKUP($B29,'Paring list'!$A:$H,COLUMN(),0),Clubs!$A:$C,3,0)</f>
        <v>SRR</v>
      </c>
      <c r="D29" s="30" t="str">
        <f>VLOOKUP(VLOOKUP($B29,'Paring list'!$A:$H,COLUMN(),0),Clubs!$A:$C,3,0)</f>
        <v>CVSAE</v>
      </c>
      <c r="E29" s="30" t="str">
        <f>VLOOKUP(VLOOKUP($B29,'Paring list'!$A:$H,COLUMN(),0),Clubs!$A:$C,3,0)</f>
        <v>CNV</v>
      </c>
      <c r="F29" s="30" t="str">
        <f>VLOOKUP(VLOOKUP($B29,'Paring list'!$A:$H,COLUMN(),0),Clubs!$A:$C,3,0)</f>
        <v>CVA</v>
      </c>
      <c r="G29" s="30" t="str">
        <f>VLOOKUP(VLOOKUP($B29,'Paring list'!$A:$H,COLUMN(),0),Clubs!$A:$C,3,0)</f>
        <v>YCCa</v>
      </c>
      <c r="H29" s="30" t="str">
        <f>VLOOKUP(VLOOKUP($B29,'Paring list'!$A:$H,COLUMN(),0),Clubs!$A:$C,3,0)</f>
        <v>YCCh</v>
      </c>
    </row>
    <row r="30" spans="2:8" ht="19.5" customHeight="1" x14ac:dyDescent="0.3">
      <c r="B30" s="31">
        <v>17</v>
      </c>
      <c r="C30" s="31" t="str">
        <f>VLOOKUP(VLOOKUP($B30,'Paring list'!$A:$H,COLUMN(),0),Clubs!$A:$C,3,0)</f>
        <v>SNBSM</v>
      </c>
      <c r="D30" s="31" t="str">
        <f>VLOOKUP(VLOOKUP($B30,'Paring list'!$A:$H,COLUMN(),0),Clubs!$A:$C,3,0)</f>
        <v>YCF</v>
      </c>
      <c r="E30" s="31" t="str">
        <f>VLOOKUP(VLOOKUP($B30,'Paring list'!$A:$H,COLUMN(),0),Clubs!$A:$C,3,0)</f>
        <v>CVHM</v>
      </c>
      <c r="F30" s="31" t="str">
        <f>VLOOKUP(VLOOKUP($B30,'Paring list'!$A:$H,COLUMN(),0),Clubs!$A:$C,3,0)</f>
        <v>BNMV</v>
      </c>
      <c r="G30" s="31" t="str">
        <f>VLOOKUP(VLOOKUP($B30,'Paring list'!$A:$H,COLUMN(),0),Clubs!$A:$C,3,0)</f>
        <v>YCG</v>
      </c>
      <c r="H30" s="31" t="str">
        <f>VLOOKUP(VLOOKUP($B30,'Paring list'!$A:$H,COLUMN(),0),Clubs!$A:$C,3,0)</f>
        <v>SRH</v>
      </c>
    </row>
    <row r="31" spans="2:8" ht="19.5" customHeight="1" x14ac:dyDescent="0.3">
      <c r="B31" s="30">
        <v>18</v>
      </c>
      <c r="C31" s="30" t="str">
        <f>VLOOKUP(VLOOKUP($B31,'Paring list'!$A:$H,COLUMN(),0),Clubs!$A:$C,3,0)</f>
        <v>CNCP</v>
      </c>
      <c r="D31" s="30" t="str">
        <f>VLOOKUP(VLOOKUP($B31,'Paring list'!$A:$H,COLUMN(),0),Clubs!$A:$C,3,0)</f>
        <v>BBN</v>
      </c>
      <c r="E31" s="30" t="str">
        <f>VLOOKUP(VLOOKUP($B31,'Paring list'!$A:$H,COLUMN(),0),Clubs!$A:$C,3,0)</f>
        <v>APCC</v>
      </c>
      <c r="F31" s="30" t="str">
        <f>VLOOKUP(VLOOKUP($B31,'Paring list'!$A:$H,COLUMN(),0),Clubs!$A:$C,3,0)</f>
        <v>SNO</v>
      </c>
      <c r="G31" s="30" t="str">
        <f>VLOOKUP(VLOOKUP($B31,'Paring list'!$A:$H,COLUMN(),0),Clubs!$A:$C,3,0)</f>
        <v>SNPH</v>
      </c>
      <c r="H31" s="30" t="str">
        <f>VLOOKUP(VLOOKUP($B31,'Paring list'!$A:$H,COLUMN(),0),Clubs!$A:$C,3,0)</f>
        <v>SRA</v>
      </c>
    </row>
    <row r="32" spans="2:8" ht="19.5" customHeight="1" x14ac:dyDescent="0.5">
      <c r="B32" s="20" t="str">
        <f>"Flight "&amp;B36/3</f>
        <v>Flight 7</v>
      </c>
      <c r="C32" s="21"/>
      <c r="D32" s="22"/>
      <c r="E32" s="23"/>
      <c r="F32" s="24"/>
      <c r="G32" s="25"/>
      <c r="H32" s="26"/>
    </row>
    <row r="33" spans="2:8" ht="15.75" customHeight="1" x14ac:dyDescent="0.35">
      <c r="B33" s="27" t="s">
        <v>44</v>
      </c>
      <c r="C33" s="21" t="s">
        <v>48</v>
      </c>
      <c r="D33" s="22" t="s">
        <v>49</v>
      </c>
      <c r="E33" s="23" t="s">
        <v>50</v>
      </c>
      <c r="F33" s="24" t="s">
        <v>51</v>
      </c>
      <c r="G33" s="28" t="s">
        <v>52</v>
      </c>
      <c r="H33" s="29" t="s">
        <v>53</v>
      </c>
    </row>
    <row r="34" spans="2:8" ht="19.5" customHeight="1" x14ac:dyDescent="0.3">
      <c r="B34" s="30">
        <v>19</v>
      </c>
      <c r="C34" s="30" t="str">
        <f>VLOOKUP(VLOOKUP($B34,'Paring list'!$A:$H,COLUMN(),0),Clubs!$A:$C,3,0)</f>
        <v>YCG</v>
      </c>
      <c r="D34" s="30" t="str">
        <f>VLOOKUP(VLOOKUP($B34,'Paring list'!$A:$H,COLUMN(),0),Clubs!$A:$C,3,0)</f>
        <v>BBN</v>
      </c>
      <c r="E34" s="30" t="str">
        <f>VLOOKUP(VLOOKUP($B34,'Paring list'!$A:$H,COLUMN(),0),Clubs!$A:$C,3,0)</f>
        <v>SNBSM</v>
      </c>
      <c r="F34" s="30" t="str">
        <f>VLOOKUP(VLOOKUP($B34,'Paring list'!$A:$H,COLUMN(),0),Clubs!$A:$C,3,0)</f>
        <v>SNO</v>
      </c>
      <c r="G34" s="30" t="str">
        <f>VLOOKUP(VLOOKUP($B34,'Paring list'!$A:$H,COLUMN(),0),Clubs!$A:$C,3,0)</f>
        <v>CNV</v>
      </c>
      <c r="H34" s="30" t="str">
        <f>VLOOKUP(VLOOKUP($B34,'Paring list'!$A:$H,COLUMN(),0),Clubs!$A:$C,3,0)</f>
        <v>CVSAE</v>
      </c>
    </row>
    <row r="35" spans="2:8" ht="19.5" customHeight="1" x14ac:dyDescent="0.3">
      <c r="B35" s="31">
        <v>20</v>
      </c>
      <c r="C35" s="31" t="str">
        <f>VLOOKUP(VLOOKUP($B35,'Paring list'!$A:$H,COLUMN(),0),Clubs!$A:$C,3,0)</f>
        <v>YCCa</v>
      </c>
      <c r="D35" s="31" t="str">
        <f>VLOOKUP(VLOOKUP($B35,'Paring list'!$A:$H,COLUMN(),0),Clubs!$A:$C,3,0)</f>
        <v>CNCP</v>
      </c>
      <c r="E35" s="31" t="str">
        <f>VLOOKUP(VLOOKUP($B35,'Paring list'!$A:$H,COLUMN(),0),Clubs!$A:$C,3,0)</f>
        <v>SRA</v>
      </c>
      <c r="F35" s="31" t="str">
        <f>VLOOKUP(VLOOKUP($B35,'Paring list'!$A:$H,COLUMN(),0),Clubs!$A:$C,3,0)</f>
        <v>YCF</v>
      </c>
      <c r="G35" s="31" t="str">
        <f>VLOOKUP(VLOOKUP($B35,'Paring list'!$A:$H,COLUMN(),0),Clubs!$A:$C,3,0)</f>
        <v>SRR</v>
      </c>
      <c r="H35" s="31" t="str">
        <f>VLOOKUP(VLOOKUP($B35,'Paring list'!$A:$H,COLUMN(),0),Clubs!$A:$C,3,0)</f>
        <v>CVA</v>
      </c>
    </row>
    <row r="36" spans="2:8" ht="19.5" customHeight="1" x14ac:dyDescent="0.3">
      <c r="B36" s="30">
        <v>21</v>
      </c>
      <c r="C36" s="30" t="str">
        <f>VLOOKUP(VLOOKUP($B36,'Paring list'!$A:$H,COLUMN(),0),Clubs!$A:$C,3,0)</f>
        <v>YCCh</v>
      </c>
      <c r="D36" s="30" t="str">
        <f>VLOOKUP(VLOOKUP($B36,'Paring list'!$A:$H,COLUMN(),0),Clubs!$A:$C,3,0)</f>
        <v>SNPH</v>
      </c>
      <c r="E36" s="30" t="str">
        <f>VLOOKUP(VLOOKUP($B36,'Paring list'!$A:$H,COLUMN(),0),Clubs!$A:$C,3,0)</f>
        <v>SRH</v>
      </c>
      <c r="F36" s="30" t="str">
        <f>VLOOKUP(VLOOKUP($B36,'Paring list'!$A:$H,COLUMN(),0),Clubs!$A:$C,3,0)</f>
        <v>BNMV</v>
      </c>
      <c r="G36" s="30" t="str">
        <f>VLOOKUP(VLOOKUP($B36,'Paring list'!$A:$H,COLUMN(),0),Clubs!$A:$C,3,0)</f>
        <v>CVHM</v>
      </c>
      <c r="H36" s="30" t="str">
        <f>VLOOKUP(VLOOKUP($B36,'Paring list'!$A:$H,COLUMN(),0),Clubs!$A:$C,3,0)</f>
        <v>APCC</v>
      </c>
    </row>
    <row r="37" spans="2:8" ht="19.5" customHeight="1" x14ac:dyDescent="0.5">
      <c r="B37" s="20" t="str">
        <f>"Flight "&amp;B41/3</f>
        <v>Flight 8</v>
      </c>
      <c r="C37" s="21"/>
      <c r="D37" s="22"/>
      <c r="E37" s="23"/>
      <c r="F37" s="24"/>
      <c r="G37" s="25"/>
      <c r="H37" s="26"/>
    </row>
    <row r="38" spans="2:8" ht="15.75" customHeight="1" x14ac:dyDescent="0.35">
      <c r="B38" s="27" t="s">
        <v>44</v>
      </c>
      <c r="C38" s="21" t="s">
        <v>48</v>
      </c>
      <c r="D38" s="22" t="s">
        <v>49</v>
      </c>
      <c r="E38" s="23" t="s">
        <v>50</v>
      </c>
      <c r="F38" s="24" t="s">
        <v>51</v>
      </c>
      <c r="G38" s="28" t="s">
        <v>52</v>
      </c>
      <c r="H38" s="29" t="s">
        <v>53</v>
      </c>
    </row>
    <row r="39" spans="2:8" ht="19.5" customHeight="1" x14ac:dyDescent="0.3">
      <c r="B39" s="30">
        <v>22</v>
      </c>
      <c r="C39" s="30" t="str">
        <f>VLOOKUP(VLOOKUP($B39,'Paring list'!$A:$H,COLUMN(),0),Clubs!$A:$C,3,0)</f>
        <v>CNV</v>
      </c>
      <c r="D39" s="30" t="str">
        <f>VLOOKUP(VLOOKUP($B39,'Paring list'!$A:$H,COLUMN(),0),Clubs!$A:$C,3,0)</f>
        <v>SNPH</v>
      </c>
      <c r="E39" s="30" t="str">
        <f>VLOOKUP(VLOOKUP($B39,'Paring list'!$A:$H,COLUMN(),0),Clubs!$A:$C,3,0)</f>
        <v>SRH</v>
      </c>
      <c r="F39" s="30" t="str">
        <f>VLOOKUP(VLOOKUP($B39,'Paring list'!$A:$H,COLUMN(),0),Clubs!$A:$C,3,0)</f>
        <v>SNBSM</v>
      </c>
      <c r="G39" s="30" t="str">
        <f>VLOOKUP(VLOOKUP($B39,'Paring list'!$A:$H,COLUMN(),0),Clubs!$A:$C,3,0)</f>
        <v>YCCh</v>
      </c>
      <c r="H39" s="30" t="str">
        <f>VLOOKUP(VLOOKUP($B39,'Paring list'!$A:$H,COLUMN(),0),Clubs!$A:$C,3,0)</f>
        <v>CVSAE</v>
      </c>
    </row>
    <row r="40" spans="2:8" ht="19.5" customHeight="1" x14ac:dyDescent="0.3">
      <c r="B40" s="31">
        <v>23</v>
      </c>
      <c r="C40" s="31" t="str">
        <f>VLOOKUP(VLOOKUP($B40,'Paring list'!$A:$H,COLUMN(),0),Clubs!$A:$C,3,0)</f>
        <v>SRA</v>
      </c>
      <c r="D40" s="31" t="str">
        <f>VLOOKUP(VLOOKUP($B40,'Paring list'!$A:$H,COLUMN(),0),Clubs!$A:$C,3,0)</f>
        <v>SNO</v>
      </c>
      <c r="E40" s="31" t="str">
        <f>VLOOKUP(VLOOKUP($B40,'Paring list'!$A:$H,COLUMN(),0),Clubs!$A:$C,3,0)</f>
        <v>CVHM</v>
      </c>
      <c r="F40" s="31" t="str">
        <f>VLOOKUP(VLOOKUP($B40,'Paring list'!$A:$H,COLUMN(),0),Clubs!$A:$C,3,0)</f>
        <v>APCC</v>
      </c>
      <c r="G40" s="31" t="str">
        <f>VLOOKUP(VLOOKUP($B40,'Paring list'!$A:$H,COLUMN(),0),Clubs!$A:$C,3,0)</f>
        <v>BNMV</v>
      </c>
      <c r="H40" s="31" t="str">
        <f>VLOOKUP(VLOOKUP($B40,'Paring list'!$A:$H,COLUMN(),0),Clubs!$A:$C,3,0)</f>
        <v>YCCa</v>
      </c>
    </row>
    <row r="41" spans="2:8" ht="19.5" customHeight="1" x14ac:dyDescent="0.3">
      <c r="B41" s="30">
        <v>24</v>
      </c>
      <c r="C41" s="30" t="str">
        <f>VLOOKUP(VLOOKUP($B41,'Paring list'!$A:$H,COLUMN(),0),Clubs!$A:$C,3,0)</f>
        <v>YCG</v>
      </c>
      <c r="D41" s="30" t="str">
        <f>VLOOKUP(VLOOKUP($B41,'Paring list'!$A:$H,COLUMN(),0),Clubs!$A:$C,3,0)</f>
        <v>CNCP</v>
      </c>
      <c r="E41" s="30" t="str">
        <f>VLOOKUP(VLOOKUP($B41,'Paring list'!$A:$H,COLUMN(),0),Clubs!$A:$C,3,0)</f>
        <v>BBN</v>
      </c>
      <c r="F41" s="30" t="str">
        <f>VLOOKUP(VLOOKUP($B41,'Paring list'!$A:$H,COLUMN(),0),Clubs!$A:$C,3,0)</f>
        <v>SRR</v>
      </c>
      <c r="G41" s="30" t="str">
        <f>VLOOKUP(VLOOKUP($B41,'Paring list'!$A:$H,COLUMN(),0),Clubs!$A:$C,3,0)</f>
        <v>CVA</v>
      </c>
      <c r="H41" s="30" t="str">
        <f>VLOOKUP(VLOOKUP($B41,'Paring list'!$A:$H,COLUMN(),0),Clubs!$A:$C,3,0)</f>
        <v>YCF</v>
      </c>
    </row>
    <row r="42" spans="2:8" ht="19.5" customHeight="1" x14ac:dyDescent="0.5">
      <c r="B42" s="20" t="str">
        <f>"Flight "&amp;B46/3</f>
        <v>Flight 9</v>
      </c>
      <c r="C42" s="21"/>
      <c r="D42" s="22"/>
      <c r="E42" s="23"/>
      <c r="F42" s="24"/>
      <c r="G42" s="25"/>
      <c r="H42" s="26"/>
    </row>
    <row r="43" spans="2:8" ht="15.75" customHeight="1" x14ac:dyDescent="0.35">
      <c r="B43" s="27" t="s">
        <v>44</v>
      </c>
      <c r="C43" s="21" t="s">
        <v>48</v>
      </c>
      <c r="D43" s="22" t="s">
        <v>49</v>
      </c>
      <c r="E43" s="23" t="s">
        <v>50</v>
      </c>
      <c r="F43" s="24" t="s">
        <v>51</v>
      </c>
      <c r="G43" s="28" t="s">
        <v>52</v>
      </c>
      <c r="H43" s="29" t="s">
        <v>53</v>
      </c>
    </row>
    <row r="44" spans="2:8" ht="19.5" customHeight="1" x14ac:dyDescent="0.3">
      <c r="B44" s="30">
        <v>25</v>
      </c>
      <c r="C44" s="30" t="str">
        <f>VLOOKUP(VLOOKUP($B44,'Paring list'!$A:$H,COLUMN(),0),Clubs!$A:$C,3,0)</f>
        <v>APCC</v>
      </c>
      <c r="D44" s="30" t="str">
        <f>VLOOKUP(VLOOKUP($B44,'Paring list'!$A:$H,COLUMN(),0),Clubs!$A:$C,3,0)</f>
        <v>CVHM</v>
      </c>
      <c r="E44" s="30" t="str">
        <f>VLOOKUP(VLOOKUP($B44,'Paring list'!$A:$H,COLUMN(),0),Clubs!$A:$C,3,0)</f>
        <v>CNV</v>
      </c>
      <c r="F44" s="30" t="str">
        <f>VLOOKUP(VLOOKUP($B44,'Paring list'!$A:$H,COLUMN(),0),Clubs!$A:$C,3,0)</f>
        <v>SRR</v>
      </c>
      <c r="G44" s="30" t="str">
        <f>VLOOKUP(VLOOKUP($B44,'Paring list'!$A:$H,COLUMN(),0),Clubs!$A:$C,3,0)</f>
        <v>SNO</v>
      </c>
      <c r="H44" s="30" t="str">
        <f>VLOOKUP(VLOOKUP($B44,'Paring list'!$A:$H,COLUMN(),0),Clubs!$A:$C,3,0)</f>
        <v>BNMV</v>
      </c>
    </row>
    <row r="45" spans="2:8" ht="19.5" customHeight="1" x14ac:dyDescent="0.3">
      <c r="B45" s="31">
        <v>26</v>
      </c>
      <c r="C45" s="31" t="str">
        <f>VLOOKUP(VLOOKUP($B45,'Paring list'!$A:$H,COLUMN(),0),Clubs!$A:$C,3,0)</f>
        <v>YCF</v>
      </c>
      <c r="D45" s="31" t="str">
        <f>VLOOKUP(VLOOKUP($B45,'Paring list'!$A:$H,COLUMN(),0),Clubs!$A:$C,3,0)</f>
        <v>CVSAE</v>
      </c>
      <c r="E45" s="31" t="str">
        <f>VLOOKUP(VLOOKUP($B45,'Paring list'!$A:$H,COLUMN(),0),Clubs!$A:$C,3,0)</f>
        <v>YCCa</v>
      </c>
      <c r="F45" s="31" t="str">
        <f>VLOOKUP(VLOOKUP($B45,'Paring list'!$A:$H,COLUMN(),0),Clubs!$A:$C,3,0)</f>
        <v>SNPH</v>
      </c>
      <c r="G45" s="31" t="str">
        <f>VLOOKUP(VLOOKUP($B45,'Paring list'!$A:$H,COLUMN(),0),Clubs!$A:$C,3,0)</f>
        <v>YCG</v>
      </c>
      <c r="H45" s="31" t="str">
        <f>VLOOKUP(VLOOKUP($B45,'Paring list'!$A:$H,COLUMN(),0),Clubs!$A:$C,3,0)</f>
        <v>SRA</v>
      </c>
    </row>
    <row r="46" spans="2:8" ht="19.5" customHeight="1" x14ac:dyDescent="0.3">
      <c r="B46" s="30">
        <v>27</v>
      </c>
      <c r="C46" s="30" t="str">
        <f>VLOOKUP(VLOOKUP($B46,'Paring list'!$A:$H,COLUMN(),0),Clubs!$A:$C,3,0)</f>
        <v>SNBSM</v>
      </c>
      <c r="D46" s="30" t="str">
        <f>VLOOKUP(VLOOKUP($B46,'Paring list'!$A:$H,COLUMN(),0),Clubs!$A:$C,3,0)</f>
        <v>CVA</v>
      </c>
      <c r="E46" s="30" t="str">
        <f>VLOOKUP(VLOOKUP($B46,'Paring list'!$A:$H,COLUMN(),0),Clubs!$A:$C,3,0)</f>
        <v>CNCP</v>
      </c>
      <c r="F46" s="30" t="str">
        <f>VLOOKUP(VLOOKUP($B46,'Paring list'!$A:$H,COLUMN(),0),Clubs!$A:$C,3,0)</f>
        <v>SRH</v>
      </c>
      <c r="G46" s="30" t="str">
        <f>VLOOKUP(VLOOKUP($B46,'Paring list'!$A:$H,COLUMN(),0),Clubs!$A:$C,3,0)</f>
        <v>BBN</v>
      </c>
      <c r="H46" s="30" t="str">
        <f>VLOOKUP(VLOOKUP($B46,'Paring list'!$A:$H,COLUMN(),0),Clubs!$A:$C,3,0)</f>
        <v>YCCh</v>
      </c>
    </row>
    <row r="47" spans="2:8" ht="19.5" customHeight="1" x14ac:dyDescent="0.5">
      <c r="B47" s="20" t="str">
        <f>"Flight "&amp;B51/3</f>
        <v>Flight 10</v>
      </c>
      <c r="C47" s="21"/>
      <c r="D47" s="22"/>
      <c r="E47" s="23"/>
      <c r="F47" s="24"/>
      <c r="G47" s="25"/>
      <c r="H47" s="26"/>
    </row>
    <row r="48" spans="2:8" ht="15.75" customHeight="1" x14ac:dyDescent="0.35">
      <c r="B48" s="27" t="s">
        <v>44</v>
      </c>
      <c r="C48" s="21" t="s">
        <v>48</v>
      </c>
      <c r="D48" s="22" t="s">
        <v>49</v>
      </c>
      <c r="E48" s="23" t="s">
        <v>50</v>
      </c>
      <c r="F48" s="24" t="s">
        <v>51</v>
      </c>
      <c r="G48" s="28" t="s">
        <v>52</v>
      </c>
      <c r="H48" s="29" t="s">
        <v>53</v>
      </c>
    </row>
    <row r="49" spans="2:8" ht="19.5" customHeight="1" x14ac:dyDescent="0.3">
      <c r="B49" s="30">
        <v>28</v>
      </c>
      <c r="C49" s="30" t="str">
        <f>VLOOKUP(VLOOKUP($B49,'Paring list'!$A:$H,COLUMN(),0),Clubs!$A:$C,3,0)</f>
        <v>CNV</v>
      </c>
      <c r="D49" s="30" t="str">
        <f>VLOOKUP(VLOOKUP($B49,'Paring list'!$A:$H,COLUMN(),0),Clubs!$A:$C,3,0)</f>
        <v>SRA</v>
      </c>
      <c r="E49" s="30" t="str">
        <f>VLOOKUP(VLOOKUP($B49,'Paring list'!$A:$H,COLUMN(),0),Clubs!$A:$C,3,0)</f>
        <v>CNCP</v>
      </c>
      <c r="F49" s="30" t="str">
        <f>VLOOKUP(VLOOKUP($B49,'Paring list'!$A:$H,COLUMN(),0),Clubs!$A:$C,3,0)</f>
        <v>YCG</v>
      </c>
      <c r="G49" s="30" t="str">
        <f>VLOOKUP(VLOOKUP($B49,'Paring list'!$A:$H,COLUMN(),0),Clubs!$A:$C,3,0)</f>
        <v>APCC</v>
      </c>
      <c r="H49" s="30" t="str">
        <f>VLOOKUP(VLOOKUP($B49,'Paring list'!$A:$H,COLUMN(),0),Clubs!$A:$C,3,0)</f>
        <v>SRR</v>
      </c>
    </row>
    <row r="50" spans="2:8" ht="19.5" customHeight="1" x14ac:dyDescent="0.3">
      <c r="B50" s="31">
        <v>29</v>
      </c>
      <c r="C50" s="31" t="str">
        <f>VLOOKUP(VLOOKUP($B50,'Paring list'!$A:$H,COLUMN(),0),Clubs!$A:$C,3,0)</f>
        <v>SRH</v>
      </c>
      <c r="D50" s="31" t="str">
        <f>VLOOKUP(VLOOKUP($B50,'Paring list'!$A:$H,COLUMN(),0),Clubs!$A:$C,3,0)</f>
        <v>BBN</v>
      </c>
      <c r="E50" s="31" t="str">
        <f>VLOOKUP(VLOOKUP($B50,'Paring list'!$A:$H,COLUMN(),0),Clubs!$A:$C,3,0)</f>
        <v>YCF</v>
      </c>
      <c r="F50" s="31" t="str">
        <f>VLOOKUP(VLOOKUP($B50,'Paring list'!$A:$H,COLUMN(),0),Clubs!$A:$C,3,0)</f>
        <v>YCCa</v>
      </c>
      <c r="G50" s="31" t="str">
        <f>VLOOKUP(VLOOKUP($B50,'Paring list'!$A:$H,COLUMN(),0),Clubs!$A:$C,3,0)</f>
        <v>CVSAE</v>
      </c>
      <c r="H50" s="31" t="str">
        <f>VLOOKUP(VLOOKUP($B50,'Paring list'!$A:$H,COLUMN(),0),Clubs!$A:$C,3,0)</f>
        <v>CVHM</v>
      </c>
    </row>
    <row r="51" spans="2:8" ht="19.5" customHeight="1" x14ac:dyDescent="0.3">
      <c r="B51" s="30">
        <v>30</v>
      </c>
      <c r="C51" s="30" t="str">
        <f>VLOOKUP(VLOOKUP($B51,'Paring list'!$A:$H,COLUMN(),0),Clubs!$A:$C,3,0)</f>
        <v>SNBSM</v>
      </c>
      <c r="D51" s="30" t="str">
        <f>VLOOKUP(VLOOKUP($B51,'Paring list'!$A:$H,COLUMN(),0),Clubs!$A:$C,3,0)</f>
        <v>SNPH</v>
      </c>
      <c r="E51" s="30" t="str">
        <f>VLOOKUP(VLOOKUP($B51,'Paring list'!$A:$H,COLUMN(),0),Clubs!$A:$C,3,0)</f>
        <v>CVA</v>
      </c>
      <c r="F51" s="30" t="str">
        <f>VLOOKUP(VLOOKUP($B51,'Paring list'!$A:$H,COLUMN(),0),Clubs!$A:$C,3,0)</f>
        <v>SNO</v>
      </c>
      <c r="G51" s="30" t="str">
        <f>VLOOKUP(VLOOKUP($B51,'Paring list'!$A:$H,COLUMN(),0),Clubs!$A:$C,3,0)</f>
        <v>BNMV</v>
      </c>
      <c r="H51" s="30" t="str">
        <f>VLOOKUP(VLOOKUP($B51,'Paring list'!$A:$H,COLUMN(),0),Clubs!$A:$C,3,0)</f>
        <v>YCCh</v>
      </c>
    </row>
    <row r="52" spans="2:8" ht="19.5" customHeight="1" x14ac:dyDescent="0.5">
      <c r="B52" s="20" t="str">
        <f>"Flight "&amp;B56/3</f>
        <v>Flight 11</v>
      </c>
      <c r="C52" s="21"/>
      <c r="D52" s="22"/>
      <c r="E52" s="23"/>
      <c r="F52" s="24"/>
      <c r="G52" s="25"/>
      <c r="H52" s="26"/>
    </row>
    <row r="53" spans="2:8" ht="15.75" customHeight="1" x14ac:dyDescent="0.35">
      <c r="B53" s="27" t="s">
        <v>44</v>
      </c>
      <c r="C53" s="21" t="s">
        <v>48</v>
      </c>
      <c r="D53" s="22" t="s">
        <v>49</v>
      </c>
      <c r="E53" s="23" t="s">
        <v>50</v>
      </c>
      <c r="F53" s="24" t="s">
        <v>51</v>
      </c>
      <c r="G53" s="28" t="s">
        <v>52</v>
      </c>
      <c r="H53" s="29" t="s">
        <v>53</v>
      </c>
    </row>
    <row r="54" spans="2:8" ht="19.5" customHeight="1" x14ac:dyDescent="0.3">
      <c r="B54" s="30">
        <v>31</v>
      </c>
      <c r="C54" s="30" t="str">
        <f>VLOOKUP(VLOOKUP($B54,'Paring list'!$A:$H,COLUMN(),0),Clubs!$A:$C,3,0)</f>
        <v>SRH</v>
      </c>
      <c r="D54" s="30" t="str">
        <f>VLOOKUP(VLOOKUP($B54,'Paring list'!$A:$H,COLUMN(),0),Clubs!$A:$C,3,0)</f>
        <v>CNV</v>
      </c>
      <c r="E54" s="30" t="str">
        <f>VLOOKUP(VLOOKUP($B54,'Paring list'!$A:$H,COLUMN(),0),Clubs!$A:$C,3,0)</f>
        <v>YCCa</v>
      </c>
      <c r="F54" s="30" t="str">
        <f>VLOOKUP(VLOOKUP($B54,'Paring list'!$A:$H,COLUMN(),0),Clubs!$A:$C,3,0)</f>
        <v>SNO</v>
      </c>
      <c r="G54" s="30" t="str">
        <f>VLOOKUP(VLOOKUP($B54,'Paring list'!$A:$H,COLUMN(),0),Clubs!$A:$C,3,0)</f>
        <v>BBN</v>
      </c>
      <c r="H54" s="30" t="str">
        <f>VLOOKUP(VLOOKUP($B54,'Paring list'!$A:$H,COLUMN(),0),Clubs!$A:$C,3,0)</f>
        <v>APCC</v>
      </c>
    </row>
    <row r="55" spans="2:8" ht="19.5" customHeight="1" x14ac:dyDescent="0.3">
      <c r="B55" s="31">
        <v>32</v>
      </c>
      <c r="C55" s="31" t="str">
        <f>VLOOKUP(VLOOKUP($B55,'Paring list'!$A:$H,COLUMN(),0),Clubs!$A:$C,3,0)</f>
        <v>CNCP</v>
      </c>
      <c r="D55" s="31" t="str">
        <f>VLOOKUP(VLOOKUP($B55,'Paring list'!$A:$H,COLUMN(),0),Clubs!$A:$C,3,0)</f>
        <v>CVHM</v>
      </c>
      <c r="E55" s="31" t="str">
        <f>VLOOKUP(VLOOKUP($B55,'Paring list'!$A:$H,COLUMN(),0),Clubs!$A:$C,3,0)</f>
        <v>CVSAE</v>
      </c>
      <c r="F55" s="31" t="str">
        <f>VLOOKUP(VLOOKUP($B55,'Paring list'!$A:$H,COLUMN(),0),Clubs!$A:$C,3,0)</f>
        <v>SNPH</v>
      </c>
      <c r="G55" s="31" t="str">
        <f>VLOOKUP(VLOOKUP($B55,'Paring list'!$A:$H,COLUMN(),0),Clubs!$A:$C,3,0)</f>
        <v>YCF</v>
      </c>
      <c r="H55" s="31" t="str">
        <f>VLOOKUP(VLOOKUP($B55,'Paring list'!$A:$H,COLUMN(),0),Clubs!$A:$C,3,0)</f>
        <v>SNBSM</v>
      </c>
    </row>
    <row r="56" spans="2:8" ht="19.5" customHeight="1" x14ac:dyDescent="0.3">
      <c r="B56" s="30">
        <v>33</v>
      </c>
      <c r="C56" s="30" t="str">
        <f>VLOOKUP(VLOOKUP($B56,'Paring list'!$A:$H,COLUMN(),0),Clubs!$A:$C,3,0)</f>
        <v>YCCh</v>
      </c>
      <c r="D56" s="30" t="str">
        <f>VLOOKUP(VLOOKUP($B56,'Paring list'!$A:$H,COLUMN(),0),Clubs!$A:$C,3,0)</f>
        <v>CVA</v>
      </c>
      <c r="E56" s="30" t="str">
        <f>VLOOKUP(VLOOKUP($B56,'Paring list'!$A:$H,COLUMN(),0),Clubs!$A:$C,3,0)</f>
        <v>SRR</v>
      </c>
      <c r="F56" s="30" t="str">
        <f>VLOOKUP(VLOOKUP($B56,'Paring list'!$A:$H,COLUMN(),0),Clubs!$A:$C,3,0)</f>
        <v>BNMV</v>
      </c>
      <c r="G56" s="30" t="str">
        <f>VLOOKUP(VLOOKUP($B56,'Paring list'!$A:$H,COLUMN(),0),Clubs!$A:$C,3,0)</f>
        <v>YCG</v>
      </c>
      <c r="H56" s="30" t="str">
        <f>VLOOKUP(VLOOKUP($B56,'Paring list'!$A:$H,COLUMN(),0),Clubs!$A:$C,3,0)</f>
        <v>SRA</v>
      </c>
    </row>
    <row r="57" spans="2:8" ht="19.5" customHeight="1" x14ac:dyDescent="0.5">
      <c r="B57" s="20" t="str">
        <f>"Flight "&amp;B61/3</f>
        <v>Flight 12</v>
      </c>
      <c r="C57" s="21"/>
      <c r="D57" s="22"/>
      <c r="E57" s="23"/>
      <c r="F57" s="24"/>
      <c r="G57" s="25"/>
      <c r="H57" s="26"/>
    </row>
    <row r="58" spans="2:8" ht="15.75" customHeight="1" x14ac:dyDescent="0.35">
      <c r="B58" s="27" t="s">
        <v>44</v>
      </c>
      <c r="C58" s="21" t="s">
        <v>48</v>
      </c>
      <c r="D58" s="22" t="s">
        <v>49</v>
      </c>
      <c r="E58" s="23" t="s">
        <v>50</v>
      </c>
      <c r="F58" s="24" t="s">
        <v>51</v>
      </c>
      <c r="G58" s="28" t="s">
        <v>52</v>
      </c>
      <c r="H58" s="29" t="s">
        <v>53</v>
      </c>
    </row>
    <row r="59" spans="2:8" ht="19.5" customHeight="1" x14ac:dyDescent="0.3">
      <c r="B59" s="30">
        <v>34</v>
      </c>
      <c r="C59" s="30" t="str">
        <f>VLOOKUP(VLOOKUP($B59,'Paring list'!$A:$H,COLUMN(),0),Clubs!$A:$C,3,0)</f>
        <v>YCCh</v>
      </c>
      <c r="D59" s="30" t="str">
        <f>VLOOKUP(VLOOKUP($B59,'Paring list'!$A:$H,COLUMN(),0),Clubs!$A:$C,3,0)</f>
        <v>CNV</v>
      </c>
      <c r="E59" s="30" t="str">
        <f>VLOOKUP(VLOOKUP($B59,'Paring list'!$A:$H,COLUMN(),0),Clubs!$A:$C,3,0)</f>
        <v>CNCP</v>
      </c>
      <c r="F59" s="30" t="str">
        <f>VLOOKUP(VLOOKUP($B59,'Paring list'!$A:$H,COLUMN(),0),Clubs!$A:$C,3,0)</f>
        <v>BNMV</v>
      </c>
      <c r="G59" s="30" t="str">
        <f>VLOOKUP(VLOOKUP($B59,'Paring list'!$A:$H,COLUMN(),0),Clubs!$A:$C,3,0)</f>
        <v>YCF</v>
      </c>
      <c r="H59" s="30" t="str">
        <f>VLOOKUP(VLOOKUP($B59,'Paring list'!$A:$H,COLUMN(),0),Clubs!$A:$C,3,0)</f>
        <v>SRA</v>
      </c>
    </row>
    <row r="60" spans="2:8" ht="19.5" customHeight="1" x14ac:dyDescent="0.3">
      <c r="B60" s="31">
        <v>35</v>
      </c>
      <c r="C60" s="31" t="str">
        <f>VLOOKUP(VLOOKUP($B60,'Paring list'!$A:$H,COLUMN(),0),Clubs!$A:$C,3,0)</f>
        <v>CVA</v>
      </c>
      <c r="D60" s="31" t="str">
        <f>VLOOKUP(VLOOKUP($B60,'Paring list'!$A:$H,COLUMN(),0),Clubs!$A:$C,3,0)</f>
        <v>APCC</v>
      </c>
      <c r="E60" s="31" t="str">
        <f>VLOOKUP(VLOOKUP($B60,'Paring list'!$A:$H,COLUMN(),0),Clubs!$A:$C,3,0)</f>
        <v>CVHM</v>
      </c>
      <c r="F60" s="31" t="str">
        <f>VLOOKUP(VLOOKUP($B60,'Paring list'!$A:$H,COLUMN(),0),Clubs!$A:$C,3,0)</f>
        <v>CVSAE</v>
      </c>
      <c r="G60" s="31" t="str">
        <f>VLOOKUP(VLOOKUP($B60,'Paring list'!$A:$H,COLUMN(),0),Clubs!$A:$C,3,0)</f>
        <v>SRR</v>
      </c>
      <c r="H60" s="31" t="str">
        <f>VLOOKUP(VLOOKUP($B60,'Paring list'!$A:$H,COLUMN(),0),Clubs!$A:$C,3,0)</f>
        <v>SNBSM</v>
      </c>
    </row>
    <row r="61" spans="2:8" ht="19.5" customHeight="1" x14ac:dyDescent="0.3">
      <c r="B61" s="30">
        <v>36</v>
      </c>
      <c r="C61" s="30" t="str">
        <f>VLOOKUP(VLOOKUP($B61,'Paring list'!$A:$H,COLUMN(),0),Clubs!$A:$C,3,0)</f>
        <v>YCG</v>
      </c>
      <c r="D61" s="30" t="str">
        <f>VLOOKUP(VLOOKUP($B61,'Paring list'!$A:$H,COLUMN(),0),Clubs!$A:$C,3,0)</f>
        <v>YCCa</v>
      </c>
      <c r="E61" s="30" t="str">
        <f>VLOOKUP(VLOOKUP($B61,'Paring list'!$A:$H,COLUMN(),0),Clubs!$A:$C,3,0)</f>
        <v>SNPH</v>
      </c>
      <c r="F61" s="30" t="str">
        <f>VLOOKUP(VLOOKUP($B61,'Paring list'!$A:$H,COLUMN(),0),Clubs!$A:$C,3,0)</f>
        <v>SRH</v>
      </c>
      <c r="G61" s="30" t="str">
        <f>VLOOKUP(VLOOKUP($B61,'Paring list'!$A:$H,COLUMN(),0),Clubs!$A:$C,3,0)</f>
        <v>SNO</v>
      </c>
      <c r="H61" s="30" t="str">
        <f>VLOOKUP(VLOOKUP($B61,'Paring list'!$A:$H,COLUMN(),0),Clubs!$A:$C,3,0)</f>
        <v>BBN</v>
      </c>
    </row>
    <row r="62" spans="2:8" ht="19.5" customHeight="1" x14ac:dyDescent="0.5">
      <c r="B62" s="20" t="str">
        <f>"Flight "&amp;B66/3</f>
        <v>Flight 13</v>
      </c>
      <c r="C62" s="21"/>
      <c r="D62" s="22"/>
      <c r="E62" s="23"/>
      <c r="F62" s="24"/>
      <c r="G62" s="25"/>
      <c r="H62" s="26"/>
    </row>
    <row r="63" spans="2:8" ht="15.75" customHeight="1" x14ac:dyDescent="0.35">
      <c r="B63" s="27" t="s">
        <v>44</v>
      </c>
      <c r="C63" s="21" t="s">
        <v>48</v>
      </c>
      <c r="D63" s="22" t="s">
        <v>49</v>
      </c>
      <c r="E63" s="23" t="s">
        <v>50</v>
      </c>
      <c r="F63" s="24" t="s">
        <v>51</v>
      </c>
      <c r="G63" s="28" t="s">
        <v>52</v>
      </c>
      <c r="H63" s="29" t="s">
        <v>53</v>
      </c>
    </row>
    <row r="64" spans="2:8" ht="19.5" customHeight="1" x14ac:dyDescent="0.3">
      <c r="B64" s="30">
        <v>37</v>
      </c>
      <c r="C64" s="30" t="str">
        <f>VLOOKUP(VLOOKUP($B64,'Paring list'!$A:$H,COLUMN(),0),Clubs!$A:$C,3,0)</f>
        <v>YCG</v>
      </c>
      <c r="D64" s="30" t="str">
        <f>VLOOKUP(VLOOKUP($B64,'Paring list'!$A:$H,COLUMN(),0),Clubs!$A:$C,3,0)</f>
        <v>CVHM</v>
      </c>
      <c r="E64" s="30" t="str">
        <f>VLOOKUP(VLOOKUP($B64,'Paring list'!$A:$H,COLUMN(),0),Clubs!$A:$C,3,0)</f>
        <v>YCF</v>
      </c>
      <c r="F64" s="30" t="str">
        <f>VLOOKUP(VLOOKUP($B64,'Paring list'!$A:$H,COLUMN(),0),Clubs!$A:$C,3,0)</f>
        <v>CNV</v>
      </c>
      <c r="G64" s="30" t="str">
        <f>VLOOKUP(VLOOKUP($B64,'Paring list'!$A:$H,COLUMN(),0),Clubs!$A:$C,3,0)</f>
        <v>SNO</v>
      </c>
      <c r="H64" s="30" t="str">
        <f>VLOOKUP(VLOOKUP($B64,'Paring list'!$A:$H,COLUMN(),0),Clubs!$A:$C,3,0)</f>
        <v>CNCP</v>
      </c>
    </row>
    <row r="65" spans="2:8" ht="19.5" customHeight="1" x14ac:dyDescent="0.3">
      <c r="B65" s="31">
        <v>38</v>
      </c>
      <c r="C65" s="31" t="str">
        <f>VLOOKUP(VLOOKUP($B65,'Paring list'!$A:$H,COLUMN(),0),Clubs!$A:$C,3,0)</f>
        <v>BBN</v>
      </c>
      <c r="D65" s="31" t="str">
        <f>VLOOKUP(VLOOKUP($B65,'Paring list'!$A:$H,COLUMN(),0),Clubs!$A:$C,3,0)</f>
        <v>BNMV</v>
      </c>
      <c r="E65" s="31" t="str">
        <f>VLOOKUP(VLOOKUP($B65,'Paring list'!$A:$H,COLUMN(),0),Clubs!$A:$C,3,0)</f>
        <v>APCC</v>
      </c>
      <c r="F65" s="31" t="str">
        <f>VLOOKUP(VLOOKUP($B65,'Paring list'!$A:$H,COLUMN(),0),Clubs!$A:$C,3,0)</f>
        <v>CVA</v>
      </c>
      <c r="G65" s="31" t="str">
        <f>VLOOKUP(VLOOKUP($B65,'Paring list'!$A:$H,COLUMN(),0),Clubs!$A:$C,3,0)</f>
        <v>CVSAE</v>
      </c>
      <c r="H65" s="31" t="str">
        <f>VLOOKUP(VLOOKUP($B65,'Paring list'!$A:$H,COLUMN(),0),Clubs!$A:$C,3,0)</f>
        <v>SRH</v>
      </c>
    </row>
    <row r="66" spans="2:8" ht="19.5" customHeight="1" x14ac:dyDescent="0.3">
      <c r="B66" s="30">
        <v>39</v>
      </c>
      <c r="C66" s="30" t="str">
        <f>VLOOKUP(VLOOKUP($B66,'Paring list'!$A:$H,COLUMN(),0),Clubs!$A:$C,3,0)</f>
        <v>YCCa</v>
      </c>
      <c r="D66" s="30" t="str">
        <f>VLOOKUP(VLOOKUP($B66,'Paring list'!$A:$H,COLUMN(),0),Clubs!$A:$C,3,0)</f>
        <v>SNBSM</v>
      </c>
      <c r="E66" s="30" t="str">
        <f>VLOOKUP(VLOOKUP($B66,'Paring list'!$A:$H,COLUMN(),0),Clubs!$A:$C,3,0)</f>
        <v>SRA</v>
      </c>
      <c r="F66" s="30" t="str">
        <f>VLOOKUP(VLOOKUP($B66,'Paring list'!$A:$H,COLUMN(),0),Clubs!$A:$C,3,0)</f>
        <v>SRR</v>
      </c>
      <c r="G66" s="30" t="str">
        <f>VLOOKUP(VLOOKUP($B66,'Paring list'!$A:$H,COLUMN(),0),Clubs!$A:$C,3,0)</f>
        <v>YCCh</v>
      </c>
      <c r="H66" s="30" t="str">
        <f>VLOOKUP(VLOOKUP($B66,'Paring list'!$A:$H,COLUMN(),0),Clubs!$A:$C,3,0)</f>
        <v>SNPH</v>
      </c>
    </row>
    <row r="67" spans="2:8" ht="19.5" customHeight="1" x14ac:dyDescent="0.5">
      <c r="B67" s="20" t="str">
        <f>"Flight "&amp;B71/3</f>
        <v>Flight 14</v>
      </c>
      <c r="C67" s="21"/>
      <c r="D67" s="22"/>
      <c r="E67" s="23"/>
      <c r="F67" s="24"/>
      <c r="G67" s="25"/>
      <c r="H67" s="26"/>
    </row>
    <row r="68" spans="2:8" ht="15.75" customHeight="1" x14ac:dyDescent="0.35">
      <c r="B68" s="27" t="s">
        <v>44</v>
      </c>
      <c r="C68" s="21" t="s">
        <v>48</v>
      </c>
      <c r="D68" s="22" t="s">
        <v>49</v>
      </c>
      <c r="E68" s="23" t="s">
        <v>50</v>
      </c>
      <c r="F68" s="24" t="s">
        <v>51</v>
      </c>
      <c r="G68" s="28" t="s">
        <v>52</v>
      </c>
      <c r="H68" s="29" t="s">
        <v>53</v>
      </c>
    </row>
    <row r="69" spans="2:8" ht="19.5" customHeight="1" x14ac:dyDescent="0.3">
      <c r="B69" s="30">
        <v>40</v>
      </c>
      <c r="C69" s="30" t="str">
        <f>VLOOKUP(VLOOKUP($B69,'Paring list'!$A:$H,COLUMN(),0),Clubs!$A:$C,3,0)</f>
        <v>CNV</v>
      </c>
      <c r="D69" s="30" t="str">
        <f>VLOOKUP(VLOOKUP($B69,'Paring list'!$A:$H,COLUMN(),0),Clubs!$A:$C,3,0)</f>
        <v>CVA</v>
      </c>
      <c r="E69" s="30" t="str">
        <f>VLOOKUP(VLOOKUP($B69,'Paring list'!$A:$H,COLUMN(),0),Clubs!$A:$C,3,0)</f>
        <v>SRA</v>
      </c>
      <c r="F69" s="30" t="str">
        <f>VLOOKUP(VLOOKUP($B69,'Paring list'!$A:$H,COLUMN(),0),Clubs!$A:$C,3,0)</f>
        <v>BBN</v>
      </c>
      <c r="G69" s="30" t="str">
        <f>VLOOKUP(VLOOKUP($B69,'Paring list'!$A:$H,COLUMN(),0),Clubs!$A:$C,3,0)</f>
        <v>CVHM</v>
      </c>
      <c r="H69" s="30" t="str">
        <f>VLOOKUP(VLOOKUP($B69,'Paring list'!$A:$H,COLUMN(),0),Clubs!$A:$C,3,0)</f>
        <v>SNPH</v>
      </c>
    </row>
    <row r="70" spans="2:8" ht="19.5" customHeight="1" x14ac:dyDescent="0.3">
      <c r="B70" s="31">
        <v>41</v>
      </c>
      <c r="C70" s="31" t="str">
        <f>VLOOKUP(VLOOKUP($B70,'Paring list'!$A:$H,COLUMN(),0),Clubs!$A:$C,3,0)</f>
        <v>SNO</v>
      </c>
      <c r="D70" s="31" t="str">
        <f>VLOOKUP(VLOOKUP($B70,'Paring list'!$A:$H,COLUMN(),0),Clubs!$A:$C,3,0)</f>
        <v>YCCh</v>
      </c>
      <c r="E70" s="31" t="str">
        <f>VLOOKUP(VLOOKUP($B70,'Paring list'!$A:$H,COLUMN(),0),Clubs!$A:$C,3,0)</f>
        <v>YCF</v>
      </c>
      <c r="F70" s="31" t="str">
        <f>VLOOKUP(VLOOKUP($B70,'Paring list'!$A:$H,COLUMN(),0),Clubs!$A:$C,3,0)</f>
        <v>CVSAE</v>
      </c>
      <c r="G70" s="31" t="str">
        <f>VLOOKUP(VLOOKUP($B70,'Paring list'!$A:$H,COLUMN(),0),Clubs!$A:$C,3,0)</f>
        <v>SRR</v>
      </c>
      <c r="H70" s="31" t="str">
        <f>VLOOKUP(VLOOKUP($B70,'Paring list'!$A:$H,COLUMN(),0),Clubs!$A:$C,3,0)</f>
        <v>SRH</v>
      </c>
    </row>
    <row r="71" spans="2:8" ht="19.5" customHeight="1" x14ac:dyDescent="0.3">
      <c r="B71" s="30">
        <v>42</v>
      </c>
      <c r="C71" s="30" t="str">
        <f>VLOOKUP(VLOOKUP($B71,'Paring list'!$A:$H,COLUMN(),0),Clubs!$A:$C,3,0)</f>
        <v>YCCa</v>
      </c>
      <c r="D71" s="30" t="str">
        <f>VLOOKUP(VLOOKUP($B71,'Paring list'!$A:$H,COLUMN(),0),Clubs!$A:$C,3,0)</f>
        <v>APCC</v>
      </c>
      <c r="E71" s="30" t="str">
        <f>VLOOKUP(VLOOKUP($B71,'Paring list'!$A:$H,COLUMN(),0),Clubs!$A:$C,3,0)</f>
        <v>YCG</v>
      </c>
      <c r="F71" s="30" t="str">
        <f>VLOOKUP(VLOOKUP($B71,'Paring list'!$A:$H,COLUMN(),0),Clubs!$A:$C,3,0)</f>
        <v>SNBSM</v>
      </c>
      <c r="G71" s="30" t="str">
        <f>VLOOKUP(VLOOKUP($B71,'Paring list'!$A:$H,COLUMN(),0),Clubs!$A:$C,3,0)</f>
        <v>CNCP</v>
      </c>
      <c r="H71" s="30" t="str">
        <f>VLOOKUP(VLOOKUP($B71,'Paring list'!$A:$H,COLUMN(),0),Clubs!$A:$C,3,0)</f>
        <v>BNMV</v>
      </c>
    </row>
    <row r="72" spans="2:8" ht="19.5" customHeight="1" x14ac:dyDescent="0.5">
      <c r="B72" s="20" t="str">
        <f>"Flight "&amp;B76/3</f>
        <v>Flight 15</v>
      </c>
      <c r="C72" s="21"/>
      <c r="D72" s="22"/>
      <c r="E72" s="23"/>
      <c r="F72" s="24"/>
      <c r="G72" s="25"/>
      <c r="H72" s="26"/>
    </row>
    <row r="73" spans="2:8" ht="15.75" customHeight="1" x14ac:dyDescent="0.35">
      <c r="B73" s="27" t="s">
        <v>44</v>
      </c>
      <c r="C73" s="21" t="s">
        <v>48</v>
      </c>
      <c r="D73" s="22" t="s">
        <v>49</v>
      </c>
      <c r="E73" s="23" t="s">
        <v>50</v>
      </c>
      <c r="F73" s="24" t="s">
        <v>51</v>
      </c>
      <c r="G73" s="28" t="s">
        <v>52</v>
      </c>
      <c r="H73" s="29" t="s">
        <v>53</v>
      </c>
    </row>
    <row r="74" spans="2:8" ht="19.5" customHeight="1" x14ac:dyDescent="0.3">
      <c r="B74" s="30">
        <v>43</v>
      </c>
      <c r="C74" s="30" t="str">
        <f>VLOOKUP(VLOOKUP($B74,'Paring list'!$A:$H,COLUMN(),0),Clubs!$A:$C,3,0)</f>
        <v>BBN</v>
      </c>
      <c r="D74" s="30" t="str">
        <f>VLOOKUP(VLOOKUP($B74,'Paring list'!$A:$H,COLUMN(),0),Clubs!$A:$C,3,0)</f>
        <v>SRA</v>
      </c>
      <c r="E74" s="30" t="str">
        <f>VLOOKUP(VLOOKUP($B74,'Paring list'!$A:$H,COLUMN(),0),Clubs!$A:$C,3,0)</f>
        <v>SRH</v>
      </c>
      <c r="F74" s="30" t="str">
        <f>VLOOKUP(VLOOKUP($B74,'Paring list'!$A:$H,COLUMN(),0),Clubs!$A:$C,3,0)</f>
        <v>SNBSM</v>
      </c>
      <c r="G74" s="30" t="str">
        <f>VLOOKUP(VLOOKUP($B74,'Paring list'!$A:$H,COLUMN(),0),Clubs!$A:$C,3,0)</f>
        <v>SRR</v>
      </c>
      <c r="H74" s="30" t="str">
        <f>VLOOKUP(VLOOKUP($B74,'Paring list'!$A:$H,COLUMN(),0),Clubs!$A:$C,3,0)</f>
        <v>YCF</v>
      </c>
    </row>
    <row r="75" spans="2:8" ht="19.5" customHeight="1" x14ac:dyDescent="0.3">
      <c r="B75" s="31">
        <v>44</v>
      </c>
      <c r="C75" s="31" t="str">
        <f>VLOOKUP(VLOOKUP($B75,'Paring list'!$A:$H,COLUMN(),0),Clubs!$A:$C,3,0)</f>
        <v>CVSAE</v>
      </c>
      <c r="D75" s="31" t="str">
        <f>VLOOKUP(VLOOKUP($B75,'Paring list'!$A:$H,COLUMN(),0),Clubs!$A:$C,3,0)</f>
        <v>BNMV</v>
      </c>
      <c r="E75" s="31" t="str">
        <f>VLOOKUP(VLOOKUP($B75,'Paring list'!$A:$H,COLUMN(),0),Clubs!$A:$C,3,0)</f>
        <v>YCG</v>
      </c>
      <c r="F75" s="31" t="str">
        <f>VLOOKUP(VLOOKUP($B75,'Paring list'!$A:$H,COLUMN(),0),Clubs!$A:$C,3,0)</f>
        <v>CVHM</v>
      </c>
      <c r="G75" s="31" t="str">
        <f>VLOOKUP(VLOOKUP($B75,'Paring list'!$A:$H,COLUMN(),0),Clubs!$A:$C,3,0)</f>
        <v>YCCa</v>
      </c>
      <c r="H75" s="31" t="str">
        <f>VLOOKUP(VLOOKUP($B75,'Paring list'!$A:$H,COLUMN(),0),Clubs!$A:$C,3,0)</f>
        <v>SNO</v>
      </c>
    </row>
    <row r="76" spans="2:8" ht="19.5" customHeight="1" x14ac:dyDescent="0.3">
      <c r="B76" s="30">
        <v>45</v>
      </c>
      <c r="C76" s="30" t="str">
        <f>VLOOKUP(VLOOKUP($B76,'Paring list'!$A:$H,COLUMN(),0),Clubs!$A:$C,3,0)</f>
        <v>APCC</v>
      </c>
      <c r="D76" s="30" t="str">
        <f>VLOOKUP(VLOOKUP($B76,'Paring list'!$A:$H,COLUMN(),0),Clubs!$A:$C,3,0)</f>
        <v>SNPH</v>
      </c>
      <c r="E76" s="30" t="str">
        <f>VLOOKUP(VLOOKUP($B76,'Paring list'!$A:$H,COLUMN(),0),Clubs!$A:$C,3,0)</f>
        <v>CVA</v>
      </c>
      <c r="F76" s="30" t="str">
        <f>VLOOKUP(VLOOKUP($B76,'Paring list'!$A:$H,COLUMN(),0),Clubs!$A:$C,3,0)</f>
        <v>CNCP</v>
      </c>
      <c r="G76" s="30" t="str">
        <f>VLOOKUP(VLOOKUP($B76,'Paring list'!$A:$H,COLUMN(),0),Clubs!$A:$C,3,0)</f>
        <v>YCCh</v>
      </c>
      <c r="H76" s="30" t="str">
        <f>VLOOKUP(VLOOKUP($B76,'Paring list'!$A:$H,COLUMN(),0),Clubs!$A:$C,3,0)</f>
        <v>CNV</v>
      </c>
    </row>
    <row r="77" spans="2:8" ht="19.5" customHeight="1" x14ac:dyDescent="0.5">
      <c r="B77" s="20" t="str">
        <f>"Flight "&amp;B81/3</f>
        <v>Flight 16</v>
      </c>
      <c r="C77" s="21"/>
      <c r="D77" s="22"/>
      <c r="E77" s="23"/>
      <c r="F77" s="24"/>
      <c r="G77" s="25"/>
      <c r="H77" s="26"/>
    </row>
    <row r="78" spans="2:8" ht="15.75" customHeight="1" x14ac:dyDescent="0.35">
      <c r="B78" s="27" t="s">
        <v>44</v>
      </c>
      <c r="C78" s="21" t="s">
        <v>48</v>
      </c>
      <c r="D78" s="22" t="s">
        <v>49</v>
      </c>
      <c r="E78" s="23" t="s">
        <v>50</v>
      </c>
      <c r="F78" s="24" t="s">
        <v>51</v>
      </c>
      <c r="G78" s="28" t="s">
        <v>52</v>
      </c>
      <c r="H78" s="29" t="s">
        <v>53</v>
      </c>
    </row>
    <row r="79" spans="2:8" ht="19.5" customHeight="1" x14ac:dyDescent="0.3">
      <c r="B79" s="30">
        <f>B76+1</f>
        <v>46</v>
      </c>
      <c r="C79" s="30" t="str">
        <f>VLOOKUP(VLOOKUP($B79,'Paring list'!$A:$H,COLUMN(),0),Clubs!$A:$C,3,0)</f>
        <v>SRR</v>
      </c>
      <c r="D79" s="30" t="str">
        <f>VLOOKUP(VLOOKUP($B79,'Paring list'!$A:$H,COLUMN(),0),Clubs!$A:$C,3,0)</f>
        <v>CVA</v>
      </c>
      <c r="E79" s="30" t="str">
        <f>VLOOKUP(VLOOKUP($B79,'Paring list'!$A:$H,COLUMN(),0),Clubs!$A:$C,3,0)</f>
        <v>YCF</v>
      </c>
      <c r="F79" s="30" t="str">
        <f>VLOOKUP(VLOOKUP($B79,'Paring list'!$A:$H,COLUMN(),0),Clubs!$A:$C,3,0)</f>
        <v>SNBSM</v>
      </c>
      <c r="G79" s="30" t="str">
        <f>VLOOKUP(VLOOKUP($B79,'Paring list'!$A:$H,COLUMN(),0),Clubs!$A:$C,3,0)</f>
        <v>APCC</v>
      </c>
      <c r="H79" s="30" t="str">
        <f>VLOOKUP(VLOOKUP($B79,'Paring list'!$A:$H,COLUMN(),0),Clubs!$A:$C,3,0)</f>
        <v>CNCP</v>
      </c>
    </row>
    <row r="80" spans="2:8" ht="19.5" customHeight="1" x14ac:dyDescent="0.3">
      <c r="B80" s="30">
        <f>B79+1</f>
        <v>47</v>
      </c>
      <c r="C80" s="31" t="str">
        <f>VLOOKUP(VLOOKUP($B80,'Paring list'!$A:$H,COLUMN(),0),Clubs!$A:$C,3,0)</f>
        <v>CVHM</v>
      </c>
      <c r="D80" s="31" t="str">
        <f>VLOOKUP(VLOOKUP($B80,'Paring list'!$A:$H,COLUMN(),0),Clubs!$A:$C,3,0)</f>
        <v>CNV</v>
      </c>
      <c r="E80" s="31" t="str">
        <f>VLOOKUP(VLOOKUP($B80,'Paring list'!$A:$H,COLUMN(),0),Clubs!$A:$C,3,0)</f>
        <v>BNMV</v>
      </c>
      <c r="F80" s="31" t="str">
        <f>VLOOKUP(VLOOKUP($B80,'Paring list'!$A:$H,COLUMN(),0),Clubs!$A:$C,3,0)</f>
        <v>SNO</v>
      </c>
      <c r="G80" s="31" t="str">
        <f>VLOOKUP(VLOOKUP($B80,'Paring list'!$A:$H,COLUMN(),0),Clubs!$A:$C,3,0)</f>
        <v>SRH</v>
      </c>
      <c r="H80" s="31" t="str">
        <f>VLOOKUP(VLOOKUP($B80,'Paring list'!$A:$H,COLUMN(),0),Clubs!$A:$C,3,0)</f>
        <v>YCCh</v>
      </c>
    </row>
    <row r="81" spans="2:8" ht="19.5" customHeight="1" x14ac:dyDescent="0.3">
      <c r="B81" s="30">
        <f>B80+1</f>
        <v>48</v>
      </c>
      <c r="C81" s="30" t="str">
        <f>VLOOKUP(VLOOKUP($B81,'Paring list'!$A:$H,COLUMN(),0),Clubs!$A:$C,3,0)</f>
        <v>BBN</v>
      </c>
      <c r="D81" s="30" t="str">
        <f>VLOOKUP(VLOOKUP($B81,'Paring list'!$A:$H,COLUMN(),0),Clubs!$A:$C,3,0)</f>
        <v>SNPH</v>
      </c>
      <c r="E81" s="30" t="str">
        <f>VLOOKUP(VLOOKUP($B81,'Paring list'!$A:$H,COLUMN(),0),Clubs!$A:$C,3,0)</f>
        <v>YCCa</v>
      </c>
      <c r="F81" s="30" t="str">
        <f>VLOOKUP(VLOOKUP($B81,'Paring list'!$A:$H,COLUMN(),0),Clubs!$A:$C,3,0)</f>
        <v>YCG</v>
      </c>
      <c r="G81" s="30" t="str">
        <f>VLOOKUP(VLOOKUP($B81,'Paring list'!$A:$H,COLUMN(),0),Clubs!$A:$C,3,0)</f>
        <v>CVSAE</v>
      </c>
      <c r="H81" s="30" t="str">
        <f>VLOOKUP(VLOOKUP($B81,'Paring list'!$A:$H,COLUMN(),0),Clubs!$A:$C,3,0)</f>
        <v>SRA</v>
      </c>
    </row>
    <row r="82" spans="2:8" ht="19.5" customHeight="1" x14ac:dyDescent="0.5">
      <c r="B82" s="20" t="str">
        <f>"Flight "&amp;B86/3</f>
        <v>Flight 17</v>
      </c>
      <c r="C82" s="21"/>
      <c r="D82" s="22"/>
      <c r="E82" s="23"/>
      <c r="F82" s="24"/>
      <c r="G82" s="25"/>
      <c r="H82" s="26"/>
    </row>
    <row r="83" spans="2:8" ht="15.75" customHeight="1" x14ac:dyDescent="0.35">
      <c r="B83" s="27" t="s">
        <v>44</v>
      </c>
      <c r="C83" s="21" t="s">
        <v>48</v>
      </c>
      <c r="D83" s="22" t="s">
        <v>49</v>
      </c>
      <c r="E83" s="23" t="s">
        <v>50</v>
      </c>
      <c r="F83" s="24" t="s">
        <v>51</v>
      </c>
      <c r="G83" s="28" t="s">
        <v>52</v>
      </c>
      <c r="H83" s="29" t="s">
        <v>53</v>
      </c>
    </row>
    <row r="84" spans="2:8" ht="19.5" customHeight="1" x14ac:dyDescent="0.3">
      <c r="B84" s="30">
        <f>B81+1</f>
        <v>49</v>
      </c>
      <c r="C84" s="30" t="str">
        <f>VLOOKUP(VLOOKUP($B84,'Paring list'!$A:$H,COLUMN(),0),Clubs!$A:$C,3,0)</f>
        <v>CVA</v>
      </c>
      <c r="D84" s="30" t="str">
        <f>VLOOKUP(VLOOKUP($B84,'Paring list'!$A:$H,COLUMN(),0),Clubs!$A:$C,3,0)</f>
        <v>YCG</v>
      </c>
      <c r="E84" s="30" t="str">
        <f>VLOOKUP(VLOOKUP($B84,'Paring list'!$A:$H,COLUMN(),0),Clubs!$A:$C,3,0)</f>
        <v>CNCP</v>
      </c>
      <c r="F84" s="30" t="str">
        <f>VLOOKUP(VLOOKUP($B84,'Paring list'!$A:$H,COLUMN(),0),Clubs!$A:$C,3,0)</f>
        <v>CNV</v>
      </c>
      <c r="G84" s="30" t="str">
        <f>VLOOKUP(VLOOKUP($B84,'Paring list'!$A:$H,COLUMN(),0),Clubs!$A:$C,3,0)</f>
        <v>SNBSM</v>
      </c>
      <c r="H84" s="30" t="str">
        <f>VLOOKUP(VLOOKUP($B84,'Paring list'!$A:$H,COLUMN(),0),Clubs!$A:$C,3,0)</f>
        <v>SNO</v>
      </c>
    </row>
    <row r="85" spans="2:8" ht="19.5" customHeight="1" x14ac:dyDescent="0.3">
      <c r="B85" s="30">
        <f>B84+1</f>
        <v>50</v>
      </c>
      <c r="C85" s="31" t="str">
        <f>VLOOKUP(VLOOKUP($B85,'Paring list'!$A:$H,COLUMN(),0),Clubs!$A:$C,3,0)</f>
        <v>APCC</v>
      </c>
      <c r="D85" s="31" t="str">
        <f>VLOOKUP(VLOOKUP($B85,'Paring list'!$A:$H,COLUMN(),0),Clubs!$A:$C,3,0)</f>
        <v>YCCa</v>
      </c>
      <c r="E85" s="31" t="str">
        <f>VLOOKUP(VLOOKUP($B85,'Paring list'!$A:$H,COLUMN(),0),Clubs!$A:$C,3,0)</f>
        <v>BBN</v>
      </c>
      <c r="F85" s="31" t="str">
        <f>VLOOKUP(VLOOKUP($B85,'Paring list'!$A:$H,COLUMN(),0),Clubs!$A:$C,3,0)</f>
        <v>BNMV</v>
      </c>
      <c r="G85" s="31" t="str">
        <f>VLOOKUP(VLOOKUP($B85,'Paring list'!$A:$H,COLUMN(),0),Clubs!$A:$C,3,0)</f>
        <v>SRR</v>
      </c>
      <c r="H85" s="31" t="str">
        <f>VLOOKUP(VLOOKUP($B85,'Paring list'!$A:$H,COLUMN(),0),Clubs!$A:$C,3,0)</f>
        <v>YCCh</v>
      </c>
    </row>
    <row r="86" spans="2:8" ht="19.5" customHeight="1" x14ac:dyDescent="0.3">
      <c r="B86" s="30">
        <f>B85+1</f>
        <v>51</v>
      </c>
      <c r="C86" s="30" t="str">
        <f>VLOOKUP(VLOOKUP($B86,'Paring list'!$A:$H,COLUMN(),0),Clubs!$A:$C,3,0)</f>
        <v>SRA</v>
      </c>
      <c r="D86" s="30" t="str">
        <f>VLOOKUP(VLOOKUP($B86,'Paring list'!$A:$H,COLUMN(),0),Clubs!$A:$C,3,0)</f>
        <v>CVSAE</v>
      </c>
      <c r="E86" s="30" t="str">
        <f>VLOOKUP(VLOOKUP($B86,'Paring list'!$A:$H,COLUMN(),0),Clubs!$A:$C,3,0)</f>
        <v>SRH</v>
      </c>
      <c r="F86" s="30" t="str">
        <f>VLOOKUP(VLOOKUP($B86,'Paring list'!$A:$H,COLUMN(),0),Clubs!$A:$C,3,0)</f>
        <v>SNPH</v>
      </c>
      <c r="G86" s="30" t="str">
        <f>VLOOKUP(VLOOKUP($B86,'Paring list'!$A:$H,COLUMN(),0),Clubs!$A:$C,3,0)</f>
        <v>YCF</v>
      </c>
      <c r="H86" s="30" t="str">
        <f>VLOOKUP(VLOOKUP($B86,'Paring list'!$A:$H,COLUMN(),0),Clubs!$A:$C,3,0)</f>
        <v>CVHM</v>
      </c>
    </row>
    <row r="87" spans="2:8" ht="19.5" customHeight="1" x14ac:dyDescent="0.5">
      <c r="B87" s="20" t="str">
        <f>"Flight "&amp;B91/3</f>
        <v>Flight 18</v>
      </c>
      <c r="C87" s="21"/>
      <c r="D87" s="22"/>
      <c r="E87" s="23"/>
      <c r="F87" s="24"/>
      <c r="G87" s="25"/>
      <c r="H87" s="26"/>
    </row>
    <row r="88" spans="2:8" ht="15.75" customHeight="1" x14ac:dyDescent="0.35">
      <c r="B88" s="27" t="s">
        <v>44</v>
      </c>
      <c r="C88" s="21" t="s">
        <v>48</v>
      </c>
      <c r="D88" s="22" t="s">
        <v>49</v>
      </c>
      <c r="E88" s="23" t="s">
        <v>50</v>
      </c>
      <c r="F88" s="24" t="s">
        <v>51</v>
      </c>
      <c r="G88" s="28" t="s">
        <v>52</v>
      </c>
      <c r="H88" s="29" t="s">
        <v>53</v>
      </c>
    </row>
    <row r="89" spans="2:8" ht="19.5" customHeight="1" x14ac:dyDescent="0.3">
      <c r="B89" s="30">
        <f>B86+1</f>
        <v>52</v>
      </c>
      <c r="C89" s="30" t="str">
        <f>VLOOKUP(VLOOKUP($B89,'Paring list'!$A:$H,COLUMN(),0),Clubs!$A:$C,3,0)</f>
        <v>CNV</v>
      </c>
      <c r="D89" s="30" t="str">
        <f>VLOOKUP(VLOOKUP($B89,'Paring list'!$A:$H,COLUMN(),0),Clubs!$A:$C,3,0)</f>
        <v>YCCh</v>
      </c>
      <c r="E89" s="30" t="str">
        <f>VLOOKUP(VLOOKUP($B89,'Paring list'!$A:$H,COLUMN(),0),Clubs!$A:$C,3,0)</f>
        <v>CVHM</v>
      </c>
      <c r="F89" s="30" t="str">
        <f>VLOOKUP(VLOOKUP($B89,'Paring list'!$A:$H,COLUMN(),0),Clubs!$A:$C,3,0)</f>
        <v>CVA</v>
      </c>
      <c r="G89" s="30" t="str">
        <f>VLOOKUP(VLOOKUP($B89,'Paring list'!$A:$H,COLUMN(),0),Clubs!$A:$C,3,0)</f>
        <v>CVSAE</v>
      </c>
      <c r="H89" s="30" t="str">
        <f>VLOOKUP(VLOOKUP($B89,'Paring list'!$A:$H,COLUMN(),0),Clubs!$A:$C,3,0)</f>
        <v>SNBSM</v>
      </c>
    </row>
    <row r="90" spans="2:8" ht="19.5" customHeight="1" x14ac:dyDescent="0.3">
      <c r="B90" s="30">
        <f>B89+1</f>
        <v>53</v>
      </c>
      <c r="C90" s="31" t="str">
        <f>VLOOKUP(VLOOKUP($B90,'Paring list'!$A:$H,COLUMN(),0),Clubs!$A:$C,3,0)</f>
        <v>YCG</v>
      </c>
      <c r="D90" s="31" t="str">
        <f>VLOOKUP(VLOOKUP($B90,'Paring list'!$A:$H,COLUMN(),0),Clubs!$A:$C,3,0)</f>
        <v>BNMV</v>
      </c>
      <c r="E90" s="31" t="str">
        <f>VLOOKUP(VLOOKUP($B90,'Paring list'!$A:$H,COLUMN(),0),Clubs!$A:$C,3,0)</f>
        <v>YCF</v>
      </c>
      <c r="F90" s="31" t="str">
        <f>VLOOKUP(VLOOKUP($B90,'Paring list'!$A:$H,COLUMN(),0),Clubs!$A:$C,3,0)</f>
        <v>SRH</v>
      </c>
      <c r="G90" s="31" t="str">
        <f>VLOOKUP(VLOOKUP($B90,'Paring list'!$A:$H,COLUMN(),0),Clubs!$A:$C,3,0)</f>
        <v>CNCP</v>
      </c>
      <c r="H90" s="31" t="str">
        <f>VLOOKUP(VLOOKUP($B90,'Paring list'!$A:$H,COLUMN(),0),Clubs!$A:$C,3,0)</f>
        <v>SNPH</v>
      </c>
    </row>
    <row r="91" spans="2:8" ht="19.5" customHeight="1" x14ac:dyDescent="0.3">
      <c r="B91" s="30">
        <f>B90+1</f>
        <v>54</v>
      </c>
      <c r="C91" s="30" t="str">
        <f>VLOOKUP(VLOOKUP($B91,'Paring list'!$A:$H,COLUMN(),0),Clubs!$A:$C,3,0)</f>
        <v>SNO</v>
      </c>
      <c r="D91" s="30" t="str">
        <f>VLOOKUP(VLOOKUP($B91,'Paring list'!$A:$H,COLUMN(),0),Clubs!$A:$C,3,0)</f>
        <v>BBN</v>
      </c>
      <c r="E91" s="30" t="str">
        <f>VLOOKUP(VLOOKUP($B91,'Paring list'!$A:$H,COLUMN(),0),Clubs!$A:$C,3,0)</f>
        <v>APCC</v>
      </c>
      <c r="F91" s="30" t="str">
        <f>VLOOKUP(VLOOKUP($B91,'Paring list'!$A:$H,COLUMN(),0),Clubs!$A:$C,3,0)</f>
        <v>SRA</v>
      </c>
      <c r="G91" s="30" t="str">
        <f>VLOOKUP(VLOOKUP($B91,'Paring list'!$A:$H,COLUMN(),0),Clubs!$A:$C,3,0)</f>
        <v>YCCa</v>
      </c>
      <c r="H91" s="30" t="str">
        <f>VLOOKUP(VLOOKUP($B91,'Paring list'!$A:$H,COLUMN(),0),Clubs!$A:$C,3,0)</f>
        <v>SRR</v>
      </c>
    </row>
    <row r="92" spans="2:8" ht="19.5" customHeight="1" x14ac:dyDescent="0.5">
      <c r="B92" s="20" t="str">
        <f>"Flight "&amp;B96/3</f>
        <v>Flight 19</v>
      </c>
      <c r="C92" s="21"/>
      <c r="D92" s="22"/>
      <c r="E92" s="23"/>
      <c r="F92" s="24"/>
      <c r="G92" s="25"/>
      <c r="H92" s="26"/>
    </row>
    <row r="93" spans="2:8" ht="15.75" customHeight="1" x14ac:dyDescent="0.35">
      <c r="B93" s="27" t="s">
        <v>44</v>
      </c>
      <c r="C93" s="21" t="s">
        <v>48</v>
      </c>
      <c r="D93" s="22" t="s">
        <v>49</v>
      </c>
      <c r="E93" s="23" t="s">
        <v>50</v>
      </c>
      <c r="F93" s="24" t="s">
        <v>51</v>
      </c>
      <c r="G93" s="28" t="s">
        <v>52</v>
      </c>
      <c r="H93" s="29" t="s">
        <v>53</v>
      </c>
    </row>
    <row r="94" spans="2:8" ht="19.5" customHeight="1" x14ac:dyDescent="0.3">
      <c r="B94" s="30">
        <f>B91+1</f>
        <v>55</v>
      </c>
      <c r="C94" s="30" t="str">
        <f>VLOOKUP(VLOOKUP($B94,'Paring list'!$A:$H,COLUMN(),0),Clubs!$A:$C,3,0)</f>
        <v>CVSAE</v>
      </c>
      <c r="D94" s="30" t="str">
        <f>VLOOKUP(VLOOKUP($B94,'Paring list'!$A:$H,COLUMN(),0),Clubs!$A:$C,3,0)</f>
        <v>SNO</v>
      </c>
      <c r="E94" s="30" t="str">
        <f>VLOOKUP(VLOOKUP($B94,'Paring list'!$A:$H,COLUMN(),0),Clubs!$A:$C,3,0)</f>
        <v>CNV</v>
      </c>
      <c r="F94" s="30" t="str">
        <f>VLOOKUP(VLOOKUP($B94,'Paring list'!$A:$H,COLUMN(),0),Clubs!$A:$C,3,0)</f>
        <v>YCCh</v>
      </c>
      <c r="G94" s="30" t="str">
        <f>VLOOKUP(VLOOKUP($B94,'Paring list'!$A:$H,COLUMN(),0),Clubs!$A:$C,3,0)</f>
        <v>YCCa</v>
      </c>
      <c r="H94" s="30" t="str">
        <f>VLOOKUP(VLOOKUP($B94,'Paring list'!$A:$H,COLUMN(),0),Clubs!$A:$C,3,0)</f>
        <v>YCF</v>
      </c>
    </row>
    <row r="95" spans="2:8" ht="19.5" customHeight="1" x14ac:dyDescent="0.3">
      <c r="B95" s="30">
        <f>B94+1</f>
        <v>56</v>
      </c>
      <c r="C95" s="31" t="str">
        <f>VLOOKUP(VLOOKUP($B95,'Paring list'!$A:$H,COLUMN(),0),Clubs!$A:$C,3,0)</f>
        <v>BNMV</v>
      </c>
      <c r="D95" s="31" t="str">
        <f>VLOOKUP(VLOOKUP($B95,'Paring list'!$A:$H,COLUMN(),0),Clubs!$A:$C,3,0)</f>
        <v>YCG</v>
      </c>
      <c r="E95" s="31" t="str">
        <f>VLOOKUP(VLOOKUP($B95,'Paring list'!$A:$H,COLUMN(),0),Clubs!$A:$C,3,0)</f>
        <v>SNBSM</v>
      </c>
      <c r="F95" s="31" t="str">
        <f>VLOOKUP(VLOOKUP($B95,'Paring list'!$A:$H,COLUMN(),0),Clubs!$A:$C,3,0)</f>
        <v>SRA</v>
      </c>
      <c r="G95" s="31" t="str">
        <f>VLOOKUP(VLOOKUP($B95,'Paring list'!$A:$H,COLUMN(),0),Clubs!$A:$C,3,0)</f>
        <v>APCC</v>
      </c>
      <c r="H95" s="31" t="str">
        <f>VLOOKUP(VLOOKUP($B95,'Paring list'!$A:$H,COLUMN(),0),Clubs!$A:$C,3,0)</f>
        <v>CNCP</v>
      </c>
    </row>
    <row r="96" spans="2:8" ht="19.5" customHeight="1" x14ac:dyDescent="0.3">
      <c r="B96" s="30">
        <f>B95+1</f>
        <v>57</v>
      </c>
      <c r="C96" s="30" t="str">
        <f>VLOOKUP(VLOOKUP($B96,'Paring list'!$A:$H,COLUMN(),0),Clubs!$A:$C,3,0)</f>
        <v>CVHM</v>
      </c>
      <c r="D96" s="30" t="str">
        <f>VLOOKUP(VLOOKUP($B96,'Paring list'!$A:$H,COLUMN(),0),Clubs!$A:$C,3,0)</f>
        <v>SRH</v>
      </c>
      <c r="E96" s="30" t="str">
        <f>VLOOKUP(VLOOKUP($B96,'Paring list'!$A:$H,COLUMN(),0),Clubs!$A:$C,3,0)</f>
        <v>SNPH</v>
      </c>
      <c r="F96" s="30" t="str">
        <f>VLOOKUP(VLOOKUP($B96,'Paring list'!$A:$H,COLUMN(),0),Clubs!$A:$C,3,0)</f>
        <v>SRR</v>
      </c>
      <c r="G96" s="30" t="str">
        <f>VLOOKUP(VLOOKUP($B96,'Paring list'!$A:$H,COLUMN(),0),Clubs!$A:$C,3,0)</f>
        <v>CVA</v>
      </c>
      <c r="H96" s="30" t="str">
        <f>VLOOKUP(VLOOKUP($B96,'Paring list'!$A:$H,COLUMN(),0),Clubs!$A:$C,3,0)</f>
        <v>BBN</v>
      </c>
    </row>
    <row r="97" spans="2:8" ht="19.5" customHeight="1" x14ac:dyDescent="0.5">
      <c r="B97" s="20" t="str">
        <f>"Flight "&amp;B101/3</f>
        <v>Flight 20</v>
      </c>
      <c r="C97" s="21"/>
      <c r="D97" s="22"/>
      <c r="E97" s="23"/>
      <c r="F97" s="24"/>
      <c r="G97" s="25"/>
      <c r="H97" s="26"/>
    </row>
    <row r="98" spans="2:8" ht="15.75" customHeight="1" x14ac:dyDescent="0.35">
      <c r="B98" s="27" t="s">
        <v>44</v>
      </c>
      <c r="C98" s="21" t="s">
        <v>48</v>
      </c>
      <c r="D98" s="22" t="s">
        <v>49</v>
      </c>
      <c r="E98" s="23" t="s">
        <v>50</v>
      </c>
      <c r="F98" s="24" t="s">
        <v>51</v>
      </c>
      <c r="G98" s="28" t="s">
        <v>52</v>
      </c>
      <c r="H98" s="29" t="s">
        <v>53</v>
      </c>
    </row>
    <row r="99" spans="2:8" ht="19.5" customHeight="1" x14ac:dyDescent="0.3">
      <c r="B99" s="30">
        <f>B96+1</f>
        <v>58</v>
      </c>
      <c r="C99" s="30" t="str">
        <f>VLOOKUP(VLOOKUP($B99,'Paring list'!$A:$H,COLUMN(),0),Clubs!$A:$C,3,0)</f>
        <v>SNBSM</v>
      </c>
      <c r="D99" s="30" t="str">
        <f>VLOOKUP(VLOOKUP($B99,'Paring list'!$A:$H,COLUMN(),0),Clubs!$A:$C,3,0)</f>
        <v>YCF</v>
      </c>
      <c r="E99" s="30" t="str">
        <f>VLOOKUP(VLOOKUP($B99,'Paring list'!$A:$H,COLUMN(),0),Clubs!$A:$C,3,0)</f>
        <v>SRR</v>
      </c>
      <c r="F99" s="30" t="str">
        <f>VLOOKUP(VLOOKUP($B99,'Paring list'!$A:$H,COLUMN(),0),Clubs!$A:$C,3,0)</f>
        <v>CVSAE</v>
      </c>
      <c r="G99" s="30" t="str">
        <f>VLOOKUP(VLOOKUP($B99,'Paring list'!$A:$H,COLUMN(),0),Clubs!$A:$C,3,0)</f>
        <v>SNPH</v>
      </c>
      <c r="H99" s="30" t="str">
        <f>VLOOKUP(VLOOKUP($B99,'Paring list'!$A:$H,COLUMN(),0),Clubs!$A:$C,3,0)</f>
        <v>YCG</v>
      </c>
    </row>
    <row r="100" spans="2:8" ht="19.5" customHeight="1" x14ac:dyDescent="0.3">
      <c r="B100" s="30">
        <f>B99+1</f>
        <v>59</v>
      </c>
      <c r="C100" s="31" t="str">
        <f>VLOOKUP(VLOOKUP($B100,'Paring list'!$A:$H,COLUMN(),0),Clubs!$A:$C,3,0)</f>
        <v>APCC</v>
      </c>
      <c r="D100" s="31" t="str">
        <f>VLOOKUP(VLOOKUP($B100,'Paring list'!$A:$H,COLUMN(),0),Clubs!$A:$C,3,0)</f>
        <v>CVHM</v>
      </c>
      <c r="E100" s="31" t="str">
        <f>VLOOKUP(VLOOKUP($B100,'Paring list'!$A:$H,COLUMN(),0),Clubs!$A:$C,3,0)</f>
        <v>CVA</v>
      </c>
      <c r="F100" s="31" t="str">
        <f>VLOOKUP(VLOOKUP($B100,'Paring list'!$A:$H,COLUMN(),0),Clubs!$A:$C,3,0)</f>
        <v>BBN</v>
      </c>
      <c r="G100" s="31" t="str">
        <f>VLOOKUP(VLOOKUP($B100,'Paring list'!$A:$H,COLUMN(),0),Clubs!$A:$C,3,0)</f>
        <v>SRH</v>
      </c>
      <c r="H100" s="31" t="str">
        <f>VLOOKUP(VLOOKUP($B100,'Paring list'!$A:$H,COLUMN(),0),Clubs!$A:$C,3,0)</f>
        <v>YCCa</v>
      </c>
    </row>
    <row r="101" spans="2:8" ht="19.5" customHeight="1" x14ac:dyDescent="0.3">
      <c r="B101" s="30">
        <f>B100+1</f>
        <v>60</v>
      </c>
      <c r="C101" s="30" t="str">
        <f>VLOOKUP(VLOOKUP($B101,'Paring list'!$A:$H,COLUMN(),0),Clubs!$A:$C,3,0)</f>
        <v>CNCP</v>
      </c>
      <c r="D101" s="30" t="str">
        <f>VLOOKUP(VLOOKUP($B101,'Paring list'!$A:$H,COLUMN(),0),Clubs!$A:$C,3,0)</f>
        <v>CNV</v>
      </c>
      <c r="E101" s="30" t="str">
        <f>VLOOKUP(VLOOKUP($B101,'Paring list'!$A:$H,COLUMN(),0),Clubs!$A:$C,3,0)</f>
        <v>YCCh</v>
      </c>
      <c r="F101" s="30" t="str">
        <f>VLOOKUP(VLOOKUP($B101,'Paring list'!$A:$H,COLUMN(),0),Clubs!$A:$C,3,0)</f>
        <v>SRA</v>
      </c>
      <c r="G101" s="30" t="str">
        <f>VLOOKUP(VLOOKUP($B101,'Paring list'!$A:$H,COLUMN(),0),Clubs!$A:$C,3,0)</f>
        <v>SNO</v>
      </c>
      <c r="H101" s="30" t="str">
        <f>VLOOKUP(VLOOKUP($B101,'Paring list'!$A:$H,COLUMN(),0),Clubs!$A:$C,3,0)</f>
        <v>BNMV</v>
      </c>
    </row>
  </sheetData>
  <sheetProtection selectLockedCells="1" selectUnlockedCells="1"/>
  <autoFilter ref="B1:G68" xr:uid="{00000000-0009-0000-0000-00000A000000}"/>
  <conditionalFormatting sqref="C2:F2 C3:H3">
    <cfRule type="expression" dxfId="153" priority="151" stopIfTrue="1">
      <formula>#N/A</formula>
    </cfRule>
  </conditionalFormatting>
  <conditionalFormatting sqref="C2:F3">
    <cfRule type="cellIs" dxfId="152" priority="141" stopIfTrue="1" operator="equal">
      <formula>"-"</formula>
    </cfRule>
  </conditionalFormatting>
  <conditionalFormatting sqref="C7:F7 C8:G8 C12:F12 C13:G13 C17:F17 C18:G18 C22:F22 C23:G23 C27:F27 C28:G28 C32:F32 C33:G33 C37:F37 C38:G38 C42:F42 C43:G43 C47:F47 C48:G48 C52:F52 C53:G53 C57:F57 C58:G58 C62:F62 C63:G63 C67:F67 C68:G68 C72:F72 C73:G73">
    <cfRule type="expression" dxfId="151" priority="162" stopIfTrue="1">
      <formula>#N/A</formula>
    </cfRule>
  </conditionalFormatting>
  <conditionalFormatting sqref="C7:F8 C12:F13 C17:F18 C22:F23 C27:F28 C32:F33 C37:F38 C42:F43 C47:F48 C52:F53 C57:F58 C62:F63 C67:F68 C72:F73">
    <cfRule type="cellIs" dxfId="150" priority="152" stopIfTrue="1" operator="equal">
      <formula>"-"</formula>
    </cfRule>
  </conditionalFormatting>
  <conditionalFormatting sqref="C77:F77 C78:G78">
    <cfRule type="expression" dxfId="149" priority="84" stopIfTrue="1">
      <formula>#N/A</formula>
    </cfRule>
  </conditionalFormatting>
  <conditionalFormatting sqref="C77:F78">
    <cfRule type="cellIs" dxfId="148" priority="74" stopIfTrue="1" operator="equal">
      <formula>"-"</formula>
    </cfRule>
  </conditionalFormatting>
  <conditionalFormatting sqref="C82:F82 C83:G83">
    <cfRule type="expression" dxfId="147" priority="56" stopIfTrue="1">
      <formula>#N/A</formula>
    </cfRule>
  </conditionalFormatting>
  <conditionalFormatting sqref="C82:F83">
    <cfRule type="cellIs" dxfId="146" priority="46" stopIfTrue="1" operator="equal">
      <formula>"-"</formula>
    </cfRule>
  </conditionalFormatting>
  <conditionalFormatting sqref="C87:F87 C88:G88">
    <cfRule type="expression" dxfId="145" priority="42" stopIfTrue="1">
      <formula>#N/A</formula>
    </cfRule>
  </conditionalFormatting>
  <conditionalFormatting sqref="C87:F88">
    <cfRule type="cellIs" dxfId="144" priority="32" stopIfTrue="1" operator="equal">
      <formula>"-"</formula>
    </cfRule>
  </conditionalFormatting>
  <conditionalFormatting sqref="C92:F92 C93:G93">
    <cfRule type="expression" dxfId="143" priority="28" stopIfTrue="1">
      <formula>#N/A</formula>
    </cfRule>
  </conditionalFormatting>
  <conditionalFormatting sqref="C92:F93">
    <cfRule type="cellIs" dxfId="142" priority="18" stopIfTrue="1" operator="equal">
      <formula>"-"</formula>
    </cfRule>
  </conditionalFormatting>
  <conditionalFormatting sqref="C97:F97 C98:G98">
    <cfRule type="expression" dxfId="141" priority="14" stopIfTrue="1">
      <formula>#N/A</formula>
    </cfRule>
  </conditionalFormatting>
  <conditionalFormatting sqref="C97:F98">
    <cfRule type="cellIs" dxfId="140" priority="4" stopIfTrue="1" operator="equal">
      <formula>"-"</formula>
    </cfRule>
  </conditionalFormatting>
  <conditionalFormatting sqref="C7:G8 C12:G13 C17:G18 C22:G23 C27:G28 C32:G33 C37:G38 C42:G43 C47:G48 C52:G53 C57:G58 C62:G63 C67:G68 C72:G73">
    <cfRule type="expression" dxfId="139" priority="161" stopIfTrue="1">
      <formula>#N/A</formula>
    </cfRule>
  </conditionalFormatting>
  <conditionalFormatting sqref="C77:G78">
    <cfRule type="expression" dxfId="138" priority="83" stopIfTrue="1">
      <formula>#N/A</formula>
    </cfRule>
  </conditionalFormatting>
  <conditionalFormatting sqref="C82:G83">
    <cfRule type="expression" dxfId="137" priority="55" stopIfTrue="1">
      <formula>#N/A</formula>
    </cfRule>
  </conditionalFormatting>
  <conditionalFormatting sqref="C87:G88">
    <cfRule type="expression" dxfId="136" priority="41" stopIfTrue="1">
      <formula>#N/A</formula>
    </cfRule>
  </conditionalFormatting>
  <conditionalFormatting sqref="C92:G93">
    <cfRule type="expression" dxfId="135" priority="27" stopIfTrue="1">
      <formula>#N/A</formula>
    </cfRule>
  </conditionalFormatting>
  <conditionalFormatting sqref="C97:G98">
    <cfRule type="expression" dxfId="134" priority="13" stopIfTrue="1">
      <formula>#N/A</formula>
    </cfRule>
  </conditionalFormatting>
  <conditionalFormatting sqref="C2:H3">
    <cfRule type="expression" dxfId="133" priority="150" stopIfTrue="1">
      <formula>#N/A</formula>
    </cfRule>
  </conditionalFormatting>
  <conditionalFormatting sqref="C4:H6">
    <cfRule type="duplicateValues" dxfId="132" priority="98"/>
  </conditionalFormatting>
  <conditionalFormatting sqref="C9:H11">
    <cfRule type="duplicateValues" dxfId="131" priority="97"/>
  </conditionalFormatting>
  <conditionalFormatting sqref="C14:H16">
    <cfRule type="duplicateValues" dxfId="130" priority="96"/>
  </conditionalFormatting>
  <conditionalFormatting sqref="C19:H21">
    <cfRule type="duplicateValues" dxfId="129" priority="95"/>
  </conditionalFormatting>
  <conditionalFormatting sqref="C24:H26">
    <cfRule type="duplicateValues" dxfId="128" priority="94"/>
  </conditionalFormatting>
  <conditionalFormatting sqref="C29:H31">
    <cfRule type="duplicateValues" dxfId="127" priority="93"/>
  </conditionalFormatting>
  <conditionalFormatting sqref="C34:H36">
    <cfRule type="duplicateValues" dxfId="126" priority="92"/>
  </conditionalFormatting>
  <conditionalFormatting sqref="C39:H41">
    <cfRule type="duplicateValues" dxfId="125" priority="91"/>
  </conditionalFormatting>
  <conditionalFormatting sqref="C44:H46">
    <cfRule type="duplicateValues" dxfId="124" priority="90"/>
  </conditionalFormatting>
  <conditionalFormatting sqref="C49:H51">
    <cfRule type="duplicateValues" dxfId="123" priority="89"/>
  </conditionalFormatting>
  <conditionalFormatting sqref="C54:H56">
    <cfRule type="duplicateValues" dxfId="122" priority="88"/>
  </conditionalFormatting>
  <conditionalFormatting sqref="C59:H61">
    <cfRule type="duplicateValues" dxfId="121" priority="87"/>
  </conditionalFormatting>
  <conditionalFormatting sqref="C64:H66">
    <cfRule type="duplicateValues" dxfId="120" priority="86"/>
  </conditionalFormatting>
  <conditionalFormatting sqref="C69:H71">
    <cfRule type="duplicateValues" dxfId="119" priority="85"/>
  </conditionalFormatting>
  <conditionalFormatting sqref="G3:H3">
    <cfRule type="cellIs" dxfId="118" priority="145" stopIfTrue="1" operator="equal">
      <formula>"-"</formula>
    </cfRule>
  </conditionalFormatting>
  <conditionalFormatting sqref="G8:H8">
    <cfRule type="cellIs" dxfId="117" priority="138" stopIfTrue="1" operator="equal">
      <formula>"-"</formula>
    </cfRule>
  </conditionalFormatting>
  <conditionalFormatting sqref="G13:H13">
    <cfRule type="cellIs" dxfId="116" priority="135" stopIfTrue="1" operator="equal">
      <formula>"-"</formula>
    </cfRule>
  </conditionalFormatting>
  <conditionalFormatting sqref="G18:H18">
    <cfRule type="cellIs" dxfId="115" priority="132" stopIfTrue="1" operator="equal">
      <formula>"-"</formula>
    </cfRule>
  </conditionalFormatting>
  <conditionalFormatting sqref="G23:H23">
    <cfRule type="cellIs" dxfId="114" priority="129" stopIfTrue="1" operator="equal">
      <formula>"-"</formula>
    </cfRule>
  </conditionalFormatting>
  <conditionalFormatting sqref="G28:H28">
    <cfRule type="cellIs" dxfId="113" priority="126" stopIfTrue="1" operator="equal">
      <formula>"-"</formula>
    </cfRule>
  </conditionalFormatting>
  <conditionalFormatting sqref="G33:H33">
    <cfRule type="cellIs" dxfId="112" priority="123" stopIfTrue="1" operator="equal">
      <formula>"-"</formula>
    </cfRule>
  </conditionalFormatting>
  <conditionalFormatting sqref="G38:H38">
    <cfRule type="cellIs" dxfId="111" priority="120" stopIfTrue="1" operator="equal">
      <formula>"-"</formula>
    </cfRule>
  </conditionalFormatting>
  <conditionalFormatting sqref="G43:H43">
    <cfRule type="cellIs" dxfId="110" priority="117" stopIfTrue="1" operator="equal">
      <formula>"-"</formula>
    </cfRule>
  </conditionalFormatting>
  <conditionalFormatting sqref="G48:H48">
    <cfRule type="cellIs" dxfId="109" priority="114" stopIfTrue="1" operator="equal">
      <formula>"-"</formula>
    </cfRule>
  </conditionalFormatting>
  <conditionalFormatting sqref="G53:H53">
    <cfRule type="cellIs" dxfId="108" priority="111" stopIfTrue="1" operator="equal">
      <formula>"-"</formula>
    </cfRule>
  </conditionalFormatting>
  <conditionalFormatting sqref="G58:H58">
    <cfRule type="cellIs" dxfId="107" priority="108" stopIfTrue="1" operator="equal">
      <formula>"-"</formula>
    </cfRule>
  </conditionalFormatting>
  <conditionalFormatting sqref="G63:H63">
    <cfRule type="cellIs" dxfId="106" priority="105" stopIfTrue="1" operator="equal">
      <formula>"-"</formula>
    </cfRule>
  </conditionalFormatting>
  <conditionalFormatting sqref="G68:H68">
    <cfRule type="cellIs" dxfId="105" priority="102" stopIfTrue="1" operator="equal">
      <formula>"-"</formula>
    </cfRule>
  </conditionalFormatting>
  <conditionalFormatting sqref="G73:H73">
    <cfRule type="cellIs" dxfId="104" priority="99" stopIfTrue="1" operator="equal">
      <formula>"-"</formula>
    </cfRule>
  </conditionalFormatting>
  <conditionalFormatting sqref="G78:H78">
    <cfRule type="cellIs" dxfId="103" priority="71" stopIfTrue="1" operator="equal">
      <formula>"-"</formula>
    </cfRule>
  </conditionalFormatting>
  <conditionalFormatting sqref="G83:H83">
    <cfRule type="cellIs" dxfId="102" priority="43" stopIfTrue="1" operator="equal">
      <formula>"-"</formula>
    </cfRule>
  </conditionalFormatting>
  <conditionalFormatting sqref="G88:H88">
    <cfRule type="cellIs" dxfId="101" priority="29" stopIfTrue="1" operator="equal">
      <formula>"-"</formula>
    </cfRule>
  </conditionalFormatting>
  <conditionalFormatting sqref="G93:H93">
    <cfRule type="cellIs" dxfId="100" priority="15" stopIfTrue="1" operator="equal">
      <formula>"-"</formula>
    </cfRule>
  </conditionalFormatting>
  <conditionalFormatting sqref="G98:H98">
    <cfRule type="cellIs" dxfId="99" priority="1" stopIfTrue="1" operator="equal">
      <formula>"-"</formula>
    </cfRule>
  </conditionalFormatting>
  <conditionalFormatting sqref="H7:H8">
    <cfRule type="expression" dxfId="98" priority="139" stopIfTrue="1">
      <formula>#N/A</formula>
    </cfRule>
  </conditionalFormatting>
  <conditionalFormatting sqref="H8">
    <cfRule type="expression" dxfId="97" priority="140" stopIfTrue="1">
      <formula>#N/A</formula>
    </cfRule>
  </conditionalFormatting>
  <conditionalFormatting sqref="H12:H13">
    <cfRule type="expression" dxfId="96" priority="136" stopIfTrue="1">
      <formula>#N/A</formula>
    </cfRule>
  </conditionalFormatting>
  <conditionalFormatting sqref="H13">
    <cfRule type="expression" dxfId="95" priority="137" stopIfTrue="1">
      <formula>#N/A</formula>
    </cfRule>
  </conditionalFormatting>
  <conditionalFormatting sqref="H17:H18">
    <cfRule type="expression" dxfId="94" priority="133" stopIfTrue="1">
      <formula>#N/A</formula>
    </cfRule>
  </conditionalFormatting>
  <conditionalFormatting sqref="H18">
    <cfRule type="expression" dxfId="93" priority="134" stopIfTrue="1">
      <formula>#N/A</formula>
    </cfRule>
  </conditionalFormatting>
  <conditionalFormatting sqref="H22:H23">
    <cfRule type="expression" dxfId="92" priority="130" stopIfTrue="1">
      <formula>#N/A</formula>
    </cfRule>
  </conditionalFormatting>
  <conditionalFormatting sqref="H23">
    <cfRule type="expression" dxfId="91" priority="131" stopIfTrue="1">
      <formula>#N/A</formula>
    </cfRule>
  </conditionalFormatting>
  <conditionalFormatting sqref="H27:H28">
    <cfRule type="expression" dxfId="90" priority="127" stopIfTrue="1">
      <formula>#N/A</formula>
    </cfRule>
  </conditionalFormatting>
  <conditionalFormatting sqref="H28">
    <cfRule type="expression" dxfId="89" priority="128" stopIfTrue="1">
      <formula>#N/A</formula>
    </cfRule>
  </conditionalFormatting>
  <conditionalFormatting sqref="H32:H33">
    <cfRule type="expression" dxfId="88" priority="124" stopIfTrue="1">
      <formula>#N/A</formula>
    </cfRule>
  </conditionalFormatting>
  <conditionalFormatting sqref="H33">
    <cfRule type="expression" dxfId="87" priority="125" stopIfTrue="1">
      <formula>#N/A</formula>
    </cfRule>
  </conditionalFormatting>
  <conditionalFormatting sqref="H37:H38">
    <cfRule type="expression" dxfId="86" priority="121" stopIfTrue="1">
      <formula>#N/A</formula>
    </cfRule>
  </conditionalFormatting>
  <conditionalFormatting sqref="H38">
    <cfRule type="expression" dxfId="85" priority="122" stopIfTrue="1">
      <formula>#N/A</formula>
    </cfRule>
  </conditionalFormatting>
  <conditionalFormatting sqref="H42:H43">
    <cfRule type="expression" dxfId="84" priority="118" stopIfTrue="1">
      <formula>#N/A</formula>
    </cfRule>
  </conditionalFormatting>
  <conditionalFormatting sqref="H43">
    <cfRule type="expression" dxfId="83" priority="119" stopIfTrue="1">
      <formula>#N/A</formula>
    </cfRule>
  </conditionalFormatting>
  <conditionalFormatting sqref="H47:H48">
    <cfRule type="expression" dxfId="82" priority="115" stopIfTrue="1">
      <formula>#N/A</formula>
    </cfRule>
  </conditionalFormatting>
  <conditionalFormatting sqref="H48">
    <cfRule type="expression" dxfId="81" priority="116" stopIfTrue="1">
      <formula>#N/A</formula>
    </cfRule>
  </conditionalFormatting>
  <conditionalFormatting sqref="H52:H53">
    <cfRule type="expression" dxfId="80" priority="112" stopIfTrue="1">
      <formula>#N/A</formula>
    </cfRule>
  </conditionalFormatting>
  <conditionalFormatting sqref="H53">
    <cfRule type="expression" dxfId="79" priority="113" stopIfTrue="1">
      <formula>#N/A</formula>
    </cfRule>
  </conditionalFormatting>
  <conditionalFormatting sqref="H57:H58">
    <cfRule type="expression" dxfId="78" priority="109" stopIfTrue="1">
      <formula>#N/A</formula>
    </cfRule>
  </conditionalFormatting>
  <conditionalFormatting sqref="H58">
    <cfRule type="expression" dxfId="77" priority="110" stopIfTrue="1">
      <formula>#N/A</formula>
    </cfRule>
  </conditionalFormatting>
  <conditionalFormatting sqref="H62:H63">
    <cfRule type="expression" dxfId="76" priority="106" stopIfTrue="1">
      <formula>#N/A</formula>
    </cfRule>
  </conditionalFormatting>
  <conditionalFormatting sqref="H63">
    <cfRule type="expression" dxfId="75" priority="107" stopIfTrue="1">
      <formula>#N/A</formula>
    </cfRule>
  </conditionalFormatting>
  <conditionalFormatting sqref="H67:H68">
    <cfRule type="expression" dxfId="74" priority="103" stopIfTrue="1">
      <formula>#N/A</formula>
    </cfRule>
  </conditionalFormatting>
  <conditionalFormatting sqref="H68">
    <cfRule type="expression" dxfId="73" priority="104" stopIfTrue="1">
      <formula>#N/A</formula>
    </cfRule>
  </conditionalFormatting>
  <conditionalFormatting sqref="H72:H73">
    <cfRule type="expression" dxfId="72" priority="100" stopIfTrue="1">
      <formula>#N/A</formula>
    </cfRule>
  </conditionalFormatting>
  <conditionalFormatting sqref="H73">
    <cfRule type="expression" dxfId="71" priority="101" stopIfTrue="1">
      <formula>#N/A</formula>
    </cfRule>
  </conditionalFormatting>
  <conditionalFormatting sqref="H77:H78">
    <cfRule type="expression" dxfId="70" priority="72" stopIfTrue="1">
      <formula>#N/A</formula>
    </cfRule>
  </conditionalFormatting>
  <conditionalFormatting sqref="H78">
    <cfRule type="expression" dxfId="69" priority="73" stopIfTrue="1">
      <formula>#N/A</formula>
    </cfRule>
  </conditionalFormatting>
  <conditionalFormatting sqref="H82:H83">
    <cfRule type="expression" dxfId="68" priority="44" stopIfTrue="1">
      <formula>#N/A</formula>
    </cfRule>
  </conditionalFormatting>
  <conditionalFormatting sqref="H83">
    <cfRule type="expression" dxfId="67" priority="45" stopIfTrue="1">
      <formula>#N/A</formula>
    </cfRule>
  </conditionalFormatting>
  <conditionalFormatting sqref="H87:H88">
    <cfRule type="expression" dxfId="66" priority="30" stopIfTrue="1">
      <formula>#N/A</formula>
    </cfRule>
  </conditionalFormatting>
  <conditionalFormatting sqref="H88">
    <cfRule type="expression" dxfId="65" priority="31" stopIfTrue="1">
      <formula>#N/A</formula>
    </cfRule>
  </conditionalFormatting>
  <conditionalFormatting sqref="H92:H93">
    <cfRule type="expression" dxfId="64" priority="16" stopIfTrue="1">
      <formula>#N/A</formula>
    </cfRule>
  </conditionalFormatting>
  <conditionalFormatting sqref="H93">
    <cfRule type="expression" dxfId="63" priority="17" stopIfTrue="1">
      <formula>#N/A</formula>
    </cfRule>
  </conditionalFormatting>
  <conditionalFormatting sqref="H97:H98">
    <cfRule type="expression" dxfId="62" priority="2" stopIfTrue="1">
      <formula>#N/A</formula>
    </cfRule>
  </conditionalFormatting>
  <conditionalFormatting sqref="H98">
    <cfRule type="expression" dxfId="61" priority="3" stopIfTrue="1">
      <formula>#N/A</formula>
    </cfRule>
  </conditionalFormatting>
  <pageMargins left="0.30972222222222223" right="0.7" top="1.1902777777777778" bottom="0.59305555555555556" header="0.3" footer="0.51180555555555551"/>
  <pageSetup paperSize="9" firstPageNumber="0" fitToHeight="2" orientation="portrait" horizontalDpi="300" verticalDpi="300"/>
  <headerFooter alignWithMargins="0">
    <oddHeader>&amp;L&amp;28Pairing List – Women's SAILING Champions League 2018, Kiel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12214-9F8F-409B-8A12-44EB55DD4640}">
  <dimension ref="B1:H161"/>
  <sheetViews>
    <sheetView workbookViewId="0">
      <selection activeCell="A154" sqref="A154:XFD154"/>
    </sheetView>
  </sheetViews>
  <sheetFormatPr baseColWidth="10" defaultColWidth="14.44140625" defaultRowHeight="15" customHeight="1" x14ac:dyDescent="0.3"/>
  <cols>
    <col min="1" max="1" width="5" style="33" customWidth="1"/>
    <col min="2" max="8" width="17.44140625" style="33" customWidth="1"/>
    <col min="9" max="25" width="10.6640625" style="33" customWidth="1"/>
    <col min="26" max="16384" width="14.44140625" style="33"/>
  </cols>
  <sheetData>
    <row r="1" spans="2:8" ht="19.5" customHeight="1" x14ac:dyDescent="0.5">
      <c r="B1" s="32"/>
      <c r="G1" s="34" t="s">
        <v>46</v>
      </c>
      <c r="H1" s="34" t="s">
        <v>46</v>
      </c>
    </row>
    <row r="2" spans="2:8" ht="19.5" customHeight="1" x14ac:dyDescent="0.5">
      <c r="B2" s="35" t="s">
        <v>47</v>
      </c>
      <c r="C2" s="35"/>
      <c r="D2" s="35"/>
      <c r="E2" s="35"/>
      <c r="F2" s="35"/>
      <c r="G2" s="35"/>
      <c r="H2" s="35"/>
    </row>
    <row r="3" spans="2:8" ht="19.5" customHeight="1" x14ac:dyDescent="0.35">
      <c r="B3" s="36" t="s">
        <v>44</v>
      </c>
      <c r="C3" s="37" t="s">
        <v>0</v>
      </c>
      <c r="D3" s="38" t="s">
        <v>1</v>
      </c>
      <c r="E3" s="39" t="s">
        <v>2</v>
      </c>
      <c r="F3" s="40" t="s">
        <v>3</v>
      </c>
      <c r="G3" s="41" t="s">
        <v>4</v>
      </c>
      <c r="H3" s="42" t="s">
        <v>5</v>
      </c>
    </row>
    <row r="4" spans="2:8" ht="19.5" customHeight="1" x14ac:dyDescent="0.3">
      <c r="B4" s="43">
        <v>1</v>
      </c>
      <c r="C4" s="43" t="str">
        <f>VLOOKUP(VLOOKUP($B4,'Paring list'!$A:$H,COLUMN(),0),Clubs!$A:$C,3,0)</f>
        <v>YCF</v>
      </c>
      <c r="D4" s="43" t="str">
        <f>VLOOKUP(VLOOKUP($B4,'Paring list'!$A:$H,COLUMN(),0),Clubs!$A:$C,3,0)</f>
        <v>CVHM</v>
      </c>
      <c r="E4" s="43" t="str">
        <f>VLOOKUP(VLOOKUP($B4,'Paring list'!$A:$H,COLUMN(),0),Clubs!$A:$C,3,0)</f>
        <v>SRA</v>
      </c>
      <c r="F4" s="43" t="str">
        <f>VLOOKUP(VLOOKUP($B4,'Paring list'!$A:$H,COLUMN(),0),Clubs!$A:$C,3,0)</f>
        <v>YCCh</v>
      </c>
      <c r="G4" s="43" t="str">
        <f>VLOOKUP(VLOOKUP($B4,'Paring list'!$A:$H,COLUMN(),0),Clubs!$A:$C,3,0)</f>
        <v>BBN</v>
      </c>
      <c r="H4" s="43" t="str">
        <f>VLOOKUP(VLOOKUP($B4,'Paring list'!$A:$H,COLUMN(),0),Clubs!$A:$C,3,0)</f>
        <v>CNV</v>
      </c>
    </row>
    <row r="5" spans="2:8" ht="19.5" customHeight="1" x14ac:dyDescent="0.3">
      <c r="B5" s="44" t="s">
        <v>54</v>
      </c>
      <c r="C5" s="57"/>
      <c r="D5" s="57"/>
      <c r="E5" s="57"/>
      <c r="F5" s="57"/>
      <c r="G5" s="57"/>
      <c r="H5" s="57"/>
    </row>
    <row r="6" spans="2:8" ht="19.5" customHeight="1" x14ac:dyDescent="0.3">
      <c r="B6" s="45">
        <v>2</v>
      </c>
      <c r="C6" s="45" t="str">
        <f>VLOOKUP(VLOOKUP($B6,'Paring list'!$A:$H,COLUMN(),0),Clubs!$A:$C,3,0)</f>
        <v>BNMV</v>
      </c>
      <c r="D6" s="45" t="str">
        <f>VLOOKUP(VLOOKUP($B6,'Paring list'!$A:$H,COLUMN(),0),Clubs!$A:$C,3,0)</f>
        <v>CNCP</v>
      </c>
      <c r="E6" s="45" t="str">
        <f>VLOOKUP(VLOOKUP($B6,'Paring list'!$A:$H,COLUMN(),0),Clubs!$A:$C,3,0)</f>
        <v>SNO</v>
      </c>
      <c r="F6" s="45" t="str">
        <f>VLOOKUP(VLOOKUP($B6,'Paring list'!$A:$H,COLUMN(),0),Clubs!$A:$C,3,0)</f>
        <v>SRH</v>
      </c>
      <c r="G6" s="45" t="str">
        <f>VLOOKUP(VLOOKUP($B6,'Paring list'!$A:$H,COLUMN(),0),Clubs!$A:$C,3,0)</f>
        <v>CVSAE</v>
      </c>
      <c r="H6" s="45" t="str">
        <f>VLOOKUP(VLOOKUP($B6,'Paring list'!$A:$H,COLUMN(),0),Clubs!$A:$C,3,0)</f>
        <v>SRR</v>
      </c>
    </row>
    <row r="7" spans="2:8" ht="19.5" customHeight="1" x14ac:dyDescent="0.3">
      <c r="B7" s="44" t="s">
        <v>54</v>
      </c>
      <c r="C7" s="57"/>
      <c r="D7" s="57"/>
      <c r="E7" s="57"/>
      <c r="F7" s="57"/>
      <c r="G7" s="57"/>
      <c r="H7" s="57"/>
    </row>
    <row r="8" spans="2:8" ht="19.5" customHeight="1" x14ac:dyDescent="0.3">
      <c r="B8" s="43">
        <v>3</v>
      </c>
      <c r="C8" s="43" t="str">
        <f>VLOOKUP(VLOOKUP($B8,'Paring list'!$A:$H,COLUMN(),0),Clubs!$A:$C,3,0)</f>
        <v>CVA</v>
      </c>
      <c r="D8" s="43" t="str">
        <f>VLOOKUP(VLOOKUP($B8,'Paring list'!$A:$H,COLUMN(),0),Clubs!$A:$C,3,0)</f>
        <v>SNBSM</v>
      </c>
      <c r="E8" s="43" t="str">
        <f>VLOOKUP(VLOOKUP($B8,'Paring list'!$A:$H,COLUMN(),0),Clubs!$A:$C,3,0)</f>
        <v>YCG</v>
      </c>
      <c r="F8" s="43" t="str">
        <f>VLOOKUP(VLOOKUP($B8,'Paring list'!$A:$H,COLUMN(),0),Clubs!$A:$C,3,0)</f>
        <v>APCC</v>
      </c>
      <c r="G8" s="43" t="str">
        <f>VLOOKUP(VLOOKUP($B8,'Paring list'!$A:$H,COLUMN(),0),Clubs!$A:$C,3,0)</f>
        <v>SNPH</v>
      </c>
      <c r="H8" s="43" t="str">
        <f>VLOOKUP(VLOOKUP($B8,'Paring list'!$A:$H,COLUMN(),0),Clubs!$A:$C,3,0)</f>
        <v>YCCa</v>
      </c>
    </row>
    <row r="9" spans="2:8" ht="19.5" customHeight="1" x14ac:dyDescent="0.3">
      <c r="B9" s="44" t="s">
        <v>54</v>
      </c>
      <c r="C9" s="57"/>
      <c r="D9" s="57"/>
      <c r="E9" s="57"/>
      <c r="F9" s="57"/>
      <c r="G9" s="57"/>
      <c r="H9" s="57"/>
    </row>
    <row r="10" spans="2:8" ht="21" customHeight="1" x14ac:dyDescent="0.5">
      <c r="B10" s="46" t="s">
        <v>55</v>
      </c>
      <c r="C10" s="46"/>
      <c r="D10" s="46"/>
      <c r="E10" s="46"/>
      <c r="F10" s="46"/>
      <c r="G10" s="46"/>
      <c r="H10" s="46"/>
    </row>
    <row r="11" spans="2:8" ht="19.5" customHeight="1" x14ac:dyDescent="0.35">
      <c r="B11" s="47" t="s">
        <v>44</v>
      </c>
      <c r="C11" s="37" t="s">
        <v>0</v>
      </c>
      <c r="D11" s="38" t="s">
        <v>1</v>
      </c>
      <c r="E11" s="39" t="s">
        <v>2</v>
      </c>
      <c r="F11" s="40" t="s">
        <v>3</v>
      </c>
      <c r="G11" s="41" t="s">
        <v>4</v>
      </c>
      <c r="H11" s="42" t="s">
        <v>5</v>
      </c>
    </row>
    <row r="12" spans="2:8" ht="19.5" customHeight="1" x14ac:dyDescent="0.3">
      <c r="B12" s="43">
        <v>4</v>
      </c>
      <c r="C12" s="43" t="str">
        <f>VLOOKUP(VLOOKUP($B12,'Paring list'!$A:$H,COLUMN(),0),Clubs!$A:$C,3,0)</f>
        <v>CVA</v>
      </c>
      <c r="D12" s="43" t="str">
        <f>VLOOKUP(VLOOKUP($B12,'Paring list'!$A:$H,COLUMN(),0),Clubs!$A:$C,3,0)</f>
        <v>CNV</v>
      </c>
      <c r="E12" s="43" t="str">
        <f>VLOOKUP(VLOOKUP($B12,'Paring list'!$A:$H,COLUMN(),0),Clubs!$A:$C,3,0)</f>
        <v>BNMV</v>
      </c>
      <c r="F12" s="43" t="str">
        <f>VLOOKUP(VLOOKUP($B12,'Paring list'!$A:$H,COLUMN(),0),Clubs!$A:$C,3,0)</f>
        <v>YCF</v>
      </c>
      <c r="G12" s="43" t="str">
        <f>VLOOKUP(VLOOKUP($B12,'Paring list'!$A:$H,COLUMN(),0),Clubs!$A:$C,3,0)</f>
        <v>SNPH</v>
      </c>
      <c r="H12" s="43" t="str">
        <f>VLOOKUP(VLOOKUP($B12,'Paring list'!$A:$H,COLUMN(),0),Clubs!$A:$C,3,0)</f>
        <v>SNO</v>
      </c>
    </row>
    <row r="13" spans="2:8" ht="19.5" customHeight="1" x14ac:dyDescent="0.3">
      <c r="B13" s="44"/>
      <c r="C13" s="57"/>
      <c r="D13" s="57"/>
      <c r="E13" s="57"/>
      <c r="F13" s="57"/>
      <c r="G13" s="57"/>
      <c r="H13" s="57"/>
    </row>
    <row r="14" spans="2:8" ht="19.5" customHeight="1" x14ac:dyDescent="0.3">
      <c r="B14" s="45">
        <v>5</v>
      </c>
      <c r="C14" s="45" t="str">
        <f>VLOOKUP(VLOOKUP($B14,'Paring list'!$A:$H,COLUMN(),0),Clubs!$A:$C,3,0)</f>
        <v>YCCh</v>
      </c>
      <c r="D14" s="45" t="str">
        <f>VLOOKUP(VLOOKUP($B14,'Paring list'!$A:$H,COLUMN(),0),Clubs!$A:$C,3,0)</f>
        <v>SRA</v>
      </c>
      <c r="E14" s="45" t="str">
        <f>VLOOKUP(VLOOKUP($B14,'Paring list'!$A:$H,COLUMN(),0),Clubs!$A:$C,3,0)</f>
        <v>APCC</v>
      </c>
      <c r="F14" s="45" t="str">
        <f>VLOOKUP(VLOOKUP($B14,'Paring list'!$A:$H,COLUMN(),0),Clubs!$A:$C,3,0)</f>
        <v>CVSAE</v>
      </c>
      <c r="G14" s="45" t="str">
        <f>VLOOKUP(VLOOKUP($B14,'Paring list'!$A:$H,COLUMN(),0),Clubs!$A:$C,3,0)</f>
        <v>SRH</v>
      </c>
      <c r="H14" s="45" t="str">
        <f>VLOOKUP(VLOOKUP($B14,'Paring list'!$A:$H,COLUMN(),0),Clubs!$A:$C,3,0)</f>
        <v>YCG</v>
      </c>
    </row>
    <row r="15" spans="2:8" ht="19.5" customHeight="1" x14ac:dyDescent="0.3">
      <c r="B15" s="44"/>
      <c r="C15" s="57"/>
      <c r="D15" s="57"/>
      <c r="E15" s="57"/>
      <c r="F15" s="57"/>
      <c r="G15" s="57"/>
      <c r="H15" s="57"/>
    </row>
    <row r="16" spans="2:8" ht="19.5" customHeight="1" x14ac:dyDescent="0.3">
      <c r="B16" s="43">
        <v>6</v>
      </c>
      <c r="C16" s="43" t="str">
        <f>VLOOKUP(VLOOKUP($B16,'Paring list'!$A:$H,COLUMN(),0),Clubs!$A:$C,3,0)</f>
        <v>SRR</v>
      </c>
      <c r="D16" s="43" t="str">
        <f>VLOOKUP(VLOOKUP($B16,'Paring list'!$A:$H,COLUMN(),0),Clubs!$A:$C,3,0)</f>
        <v>YCCa</v>
      </c>
      <c r="E16" s="43" t="str">
        <f>VLOOKUP(VLOOKUP($B16,'Paring list'!$A:$H,COLUMN(),0),Clubs!$A:$C,3,0)</f>
        <v>SNBSM</v>
      </c>
      <c r="F16" s="43" t="str">
        <f>VLOOKUP(VLOOKUP($B16,'Paring list'!$A:$H,COLUMN(),0),Clubs!$A:$C,3,0)</f>
        <v>CNCP</v>
      </c>
      <c r="G16" s="43" t="str">
        <f>VLOOKUP(VLOOKUP($B16,'Paring list'!$A:$H,COLUMN(),0),Clubs!$A:$C,3,0)</f>
        <v>CVHM</v>
      </c>
      <c r="H16" s="43" t="str">
        <f>VLOOKUP(VLOOKUP($B16,'Paring list'!$A:$H,COLUMN(),0),Clubs!$A:$C,3,0)</f>
        <v>BBN</v>
      </c>
    </row>
    <row r="17" spans="2:8" ht="19.5" customHeight="1" x14ac:dyDescent="0.3">
      <c r="B17" s="44"/>
      <c r="C17" s="57"/>
      <c r="D17" s="57"/>
      <c r="E17" s="57"/>
      <c r="F17" s="57"/>
      <c r="G17" s="57"/>
      <c r="H17" s="57"/>
    </row>
    <row r="18" spans="2:8" ht="28.5" customHeight="1" x14ac:dyDescent="0.5">
      <c r="B18" s="46" t="s">
        <v>56</v>
      </c>
      <c r="C18" s="46"/>
      <c r="D18" s="46"/>
      <c r="E18" s="46"/>
      <c r="F18" s="46"/>
      <c r="G18" s="46"/>
      <c r="H18" s="46"/>
    </row>
    <row r="19" spans="2:8" ht="19.5" customHeight="1" x14ac:dyDescent="0.35">
      <c r="B19" s="47" t="s">
        <v>44</v>
      </c>
      <c r="C19" s="37" t="s">
        <v>0</v>
      </c>
      <c r="D19" s="38" t="s">
        <v>1</v>
      </c>
      <c r="E19" s="39" t="s">
        <v>2</v>
      </c>
      <c r="F19" s="40" t="s">
        <v>3</v>
      </c>
      <c r="G19" s="41" t="s">
        <v>4</v>
      </c>
      <c r="H19" s="42" t="s">
        <v>5</v>
      </c>
    </row>
    <row r="20" spans="2:8" ht="19.5" customHeight="1" x14ac:dyDescent="0.3">
      <c r="B20" s="43">
        <v>7</v>
      </c>
      <c r="C20" s="43" t="str">
        <f>VLOOKUP(VLOOKUP($B20,'Paring list'!$A:$H,COLUMN(),0),Clubs!$A:$C,3,0)</f>
        <v>SRA</v>
      </c>
      <c r="D20" s="43" t="str">
        <f>VLOOKUP(VLOOKUP($B20,'Paring list'!$A:$H,COLUMN(),0),Clubs!$A:$C,3,0)</f>
        <v>YCCa</v>
      </c>
      <c r="E20" s="43" t="str">
        <f>VLOOKUP(VLOOKUP($B20,'Paring list'!$A:$H,COLUMN(),0),Clubs!$A:$C,3,0)</f>
        <v>SNBSM</v>
      </c>
      <c r="F20" s="43" t="str">
        <f>VLOOKUP(VLOOKUP($B20,'Paring list'!$A:$H,COLUMN(),0),Clubs!$A:$C,3,0)</f>
        <v>CNV</v>
      </c>
      <c r="G20" s="43" t="str">
        <f>VLOOKUP(VLOOKUP($B20,'Paring list'!$A:$H,COLUMN(),0),Clubs!$A:$C,3,0)</f>
        <v>BNMV</v>
      </c>
      <c r="H20" s="43" t="str">
        <f>VLOOKUP(VLOOKUP($B20,'Paring list'!$A:$H,COLUMN(),0),Clubs!$A:$C,3,0)</f>
        <v>SRH</v>
      </c>
    </row>
    <row r="21" spans="2:8" ht="19.5" customHeight="1" x14ac:dyDescent="0.3">
      <c r="B21" s="44"/>
      <c r="C21" s="57"/>
      <c r="D21" s="57"/>
      <c r="E21" s="57"/>
      <c r="F21" s="57"/>
      <c r="G21" s="57"/>
      <c r="H21" s="57"/>
    </row>
    <row r="22" spans="2:8" ht="19.5" customHeight="1" x14ac:dyDescent="0.3">
      <c r="B22" s="45">
        <v>8</v>
      </c>
      <c r="C22" s="45" t="str">
        <f>VLOOKUP(VLOOKUP($B22,'Paring list'!$A:$H,COLUMN(),0),Clubs!$A:$C,3,0)</f>
        <v>YCF</v>
      </c>
      <c r="D22" s="45" t="str">
        <f>VLOOKUP(VLOOKUP($B22,'Paring list'!$A:$H,COLUMN(),0),Clubs!$A:$C,3,0)</f>
        <v>CVSAE</v>
      </c>
      <c r="E22" s="45" t="str">
        <f>VLOOKUP(VLOOKUP($B22,'Paring list'!$A:$H,COLUMN(),0),Clubs!$A:$C,3,0)</f>
        <v>BBN</v>
      </c>
      <c r="F22" s="45" t="str">
        <f>VLOOKUP(VLOOKUP($B22,'Paring list'!$A:$H,COLUMN(),0),Clubs!$A:$C,3,0)</f>
        <v>CVA</v>
      </c>
      <c r="G22" s="45" t="str">
        <f>VLOOKUP(VLOOKUP($B22,'Paring list'!$A:$H,COLUMN(),0),Clubs!$A:$C,3,0)</f>
        <v>APCC</v>
      </c>
      <c r="H22" s="45" t="str">
        <f>VLOOKUP(VLOOKUP($B22,'Paring list'!$A:$H,COLUMN(),0),Clubs!$A:$C,3,0)</f>
        <v>CNCP</v>
      </c>
    </row>
    <row r="23" spans="2:8" ht="19.5" customHeight="1" x14ac:dyDescent="0.3">
      <c r="B23" s="44"/>
      <c r="C23" s="57"/>
      <c r="D23" s="57"/>
      <c r="E23" s="57"/>
      <c r="F23" s="57"/>
      <c r="G23" s="57"/>
      <c r="H23" s="57"/>
    </row>
    <row r="24" spans="2:8" ht="19.5" customHeight="1" x14ac:dyDescent="0.3">
      <c r="B24" s="43">
        <v>9</v>
      </c>
      <c r="C24" s="43" t="str">
        <f>VLOOKUP(VLOOKUP($B24,'Paring list'!$A:$H,COLUMN(),0),Clubs!$A:$C,3,0)</f>
        <v>SNPH</v>
      </c>
      <c r="D24" s="43" t="str">
        <f>VLOOKUP(VLOOKUP($B24,'Paring list'!$A:$H,COLUMN(),0),Clubs!$A:$C,3,0)</f>
        <v>YCCh</v>
      </c>
      <c r="E24" s="43" t="str">
        <f>VLOOKUP(VLOOKUP($B24,'Paring list'!$A:$H,COLUMN(),0),Clubs!$A:$C,3,0)</f>
        <v>SRR</v>
      </c>
      <c r="F24" s="43" t="str">
        <f>VLOOKUP(VLOOKUP($B24,'Paring list'!$A:$H,COLUMN(),0),Clubs!$A:$C,3,0)</f>
        <v>CVHM</v>
      </c>
      <c r="G24" s="43" t="str">
        <f>VLOOKUP(VLOOKUP($B24,'Paring list'!$A:$H,COLUMN(),0),Clubs!$A:$C,3,0)</f>
        <v>SNO</v>
      </c>
      <c r="H24" s="43" t="str">
        <f>VLOOKUP(VLOOKUP($B24,'Paring list'!$A:$H,COLUMN(),0),Clubs!$A:$C,3,0)</f>
        <v>YCG</v>
      </c>
    </row>
    <row r="25" spans="2:8" ht="19.5" customHeight="1" x14ac:dyDescent="0.3">
      <c r="B25" s="44"/>
      <c r="C25" s="57"/>
      <c r="D25" s="57"/>
      <c r="E25" s="57"/>
      <c r="F25" s="57"/>
      <c r="G25" s="57"/>
      <c r="H25" s="57"/>
    </row>
    <row r="26" spans="2:8" ht="19.5" customHeight="1" x14ac:dyDescent="0.5">
      <c r="B26" s="46" t="s">
        <v>57</v>
      </c>
      <c r="C26" s="46"/>
      <c r="D26" s="46"/>
      <c r="E26" s="46"/>
      <c r="F26" s="46"/>
      <c r="G26" s="46"/>
      <c r="H26" s="46"/>
    </row>
    <row r="27" spans="2:8" ht="19.5" customHeight="1" x14ac:dyDescent="0.35">
      <c r="B27" s="47" t="s">
        <v>44</v>
      </c>
      <c r="C27" s="37" t="s">
        <v>0</v>
      </c>
      <c r="D27" s="38" t="s">
        <v>1</v>
      </c>
      <c r="E27" s="39" t="s">
        <v>2</v>
      </c>
      <c r="F27" s="40" t="s">
        <v>3</v>
      </c>
      <c r="G27" s="41" t="s">
        <v>4</v>
      </c>
      <c r="H27" s="42" t="s">
        <v>5</v>
      </c>
    </row>
    <row r="28" spans="2:8" ht="19.5" customHeight="1" x14ac:dyDescent="0.3">
      <c r="B28" s="43">
        <v>10</v>
      </c>
      <c r="C28" s="43" t="str">
        <f>VLOOKUP(VLOOKUP($B28,'Paring list'!$A:$H,COLUMN(),0),Clubs!$A:$C,3,0)</f>
        <v>CVA</v>
      </c>
      <c r="D28" s="43" t="str">
        <f>VLOOKUP(VLOOKUP($B28,'Paring list'!$A:$H,COLUMN(),0),Clubs!$A:$C,3,0)</f>
        <v>SRH</v>
      </c>
      <c r="E28" s="43" t="str">
        <f>VLOOKUP(VLOOKUP($B28,'Paring list'!$A:$H,COLUMN(),0),Clubs!$A:$C,3,0)</f>
        <v>CNCP</v>
      </c>
      <c r="F28" s="43" t="str">
        <f>VLOOKUP(VLOOKUP($B28,'Paring list'!$A:$H,COLUMN(),0),Clubs!$A:$C,3,0)</f>
        <v>CVHM</v>
      </c>
      <c r="G28" s="43" t="str">
        <f>VLOOKUP(VLOOKUP($B28,'Paring list'!$A:$H,COLUMN(),0),Clubs!$A:$C,3,0)</f>
        <v>CNV</v>
      </c>
      <c r="H28" s="43" t="str">
        <f>VLOOKUP(VLOOKUP($B28,'Paring list'!$A:$H,COLUMN(),0),Clubs!$A:$C,3,0)</f>
        <v>YCG</v>
      </c>
    </row>
    <row r="29" spans="2:8" ht="19.5" customHeight="1" x14ac:dyDescent="0.3">
      <c r="B29" s="44"/>
      <c r="C29" s="57"/>
      <c r="D29" s="57"/>
      <c r="E29" s="57"/>
      <c r="F29" s="57"/>
      <c r="G29" s="57"/>
      <c r="H29" s="57"/>
    </row>
    <row r="30" spans="2:8" ht="19.5" customHeight="1" x14ac:dyDescent="0.3">
      <c r="B30" s="45">
        <v>11</v>
      </c>
      <c r="C30" s="45" t="str">
        <f>VLOOKUP(VLOOKUP($B30,'Paring list'!$A:$H,COLUMN(),0),Clubs!$A:$C,3,0)</f>
        <v>SNPH</v>
      </c>
      <c r="D30" s="45" t="str">
        <f>VLOOKUP(VLOOKUP($B30,'Paring list'!$A:$H,COLUMN(),0),Clubs!$A:$C,3,0)</f>
        <v>BNMV</v>
      </c>
      <c r="E30" s="45" t="str">
        <f>VLOOKUP(VLOOKUP($B30,'Paring list'!$A:$H,COLUMN(),0),Clubs!$A:$C,3,0)</f>
        <v>CVSAE</v>
      </c>
      <c r="F30" s="45" t="str">
        <f>VLOOKUP(VLOOKUP($B30,'Paring list'!$A:$H,COLUMN(),0),Clubs!$A:$C,3,0)</f>
        <v>BBN</v>
      </c>
      <c r="G30" s="45" t="str">
        <f>VLOOKUP(VLOOKUP($B30,'Paring list'!$A:$H,COLUMN(),0),Clubs!$A:$C,3,0)</f>
        <v>SRA</v>
      </c>
      <c r="H30" s="45" t="str">
        <f>VLOOKUP(VLOOKUP($B30,'Paring list'!$A:$H,COLUMN(),0),Clubs!$A:$C,3,0)</f>
        <v>SRR</v>
      </c>
    </row>
    <row r="31" spans="2:8" ht="19.5" customHeight="1" x14ac:dyDescent="0.3">
      <c r="B31" s="44"/>
      <c r="C31" s="57"/>
      <c r="D31" s="57"/>
      <c r="E31" s="57"/>
      <c r="F31" s="57"/>
      <c r="G31" s="57"/>
      <c r="H31" s="57"/>
    </row>
    <row r="32" spans="2:8" ht="19.5" customHeight="1" x14ac:dyDescent="0.3">
      <c r="B32" s="43">
        <v>12</v>
      </c>
      <c r="C32" s="43" t="str">
        <f>VLOOKUP(VLOOKUP($B32,'Paring list'!$A:$H,COLUMN(),0),Clubs!$A:$C,3,0)</f>
        <v>SNO</v>
      </c>
      <c r="D32" s="43" t="str">
        <f>VLOOKUP(VLOOKUP($B32,'Paring list'!$A:$H,COLUMN(),0),Clubs!$A:$C,3,0)</f>
        <v>SNBSM</v>
      </c>
      <c r="E32" s="43" t="str">
        <f>VLOOKUP(VLOOKUP($B32,'Paring list'!$A:$H,COLUMN(),0),Clubs!$A:$C,3,0)</f>
        <v>YCCh</v>
      </c>
      <c r="F32" s="43" t="str">
        <f>VLOOKUP(VLOOKUP($B32,'Paring list'!$A:$H,COLUMN(),0),Clubs!$A:$C,3,0)</f>
        <v>YCCa</v>
      </c>
      <c r="G32" s="43" t="str">
        <f>VLOOKUP(VLOOKUP($B32,'Paring list'!$A:$H,COLUMN(),0),Clubs!$A:$C,3,0)</f>
        <v>APCC</v>
      </c>
      <c r="H32" s="43" t="str">
        <f>VLOOKUP(VLOOKUP($B32,'Paring list'!$A:$H,COLUMN(),0),Clubs!$A:$C,3,0)</f>
        <v>YCF</v>
      </c>
    </row>
    <row r="33" spans="2:8" ht="19.5" customHeight="1" x14ac:dyDescent="0.3">
      <c r="B33" s="44"/>
      <c r="C33" s="57"/>
      <c r="D33" s="57"/>
      <c r="E33" s="57"/>
      <c r="F33" s="57"/>
      <c r="G33" s="57"/>
      <c r="H33" s="57"/>
    </row>
    <row r="34" spans="2:8" ht="19.5" customHeight="1" x14ac:dyDescent="0.5">
      <c r="B34" s="46" t="s">
        <v>58</v>
      </c>
      <c r="C34" s="46"/>
      <c r="D34" s="46"/>
      <c r="E34" s="46"/>
      <c r="F34" s="46"/>
      <c r="G34" s="46"/>
      <c r="H34" s="46"/>
    </row>
    <row r="35" spans="2:8" ht="19.5" customHeight="1" x14ac:dyDescent="0.35">
      <c r="B35" s="47" t="s">
        <v>44</v>
      </c>
      <c r="C35" s="37" t="s">
        <v>0</v>
      </c>
      <c r="D35" s="38" t="s">
        <v>1</v>
      </c>
      <c r="E35" s="39" t="s">
        <v>2</v>
      </c>
      <c r="F35" s="40" t="s">
        <v>3</v>
      </c>
      <c r="G35" s="41" t="s">
        <v>4</v>
      </c>
      <c r="H35" s="42" t="s">
        <v>5</v>
      </c>
    </row>
    <row r="36" spans="2:8" ht="19.5" customHeight="1" x14ac:dyDescent="0.3">
      <c r="B36" s="43">
        <v>13</v>
      </c>
      <c r="C36" s="43" t="str">
        <f>VLOOKUP(VLOOKUP($B36,'Paring list'!$A:$H,COLUMN(),0),Clubs!$A:$C,3,0)</f>
        <v>SRH</v>
      </c>
      <c r="D36" s="43" t="str">
        <f>VLOOKUP(VLOOKUP($B36,'Paring list'!$A:$H,COLUMN(),0),Clubs!$A:$C,3,0)</f>
        <v>SRR</v>
      </c>
      <c r="E36" s="43" t="str">
        <f>VLOOKUP(VLOOKUP($B36,'Paring list'!$A:$H,COLUMN(),0),Clubs!$A:$C,3,0)</f>
        <v>CNV</v>
      </c>
      <c r="F36" s="43" t="str">
        <f>VLOOKUP(VLOOKUP($B36,'Paring list'!$A:$H,COLUMN(),0),Clubs!$A:$C,3,0)</f>
        <v>SNPH</v>
      </c>
      <c r="G36" s="43" t="str">
        <f>VLOOKUP(VLOOKUP($B36,'Paring list'!$A:$H,COLUMN(),0),Clubs!$A:$C,3,0)</f>
        <v>APCC</v>
      </c>
      <c r="H36" s="43" t="str">
        <f>VLOOKUP(VLOOKUP($B36,'Paring list'!$A:$H,COLUMN(),0),Clubs!$A:$C,3,0)</f>
        <v>YCF</v>
      </c>
    </row>
    <row r="37" spans="2:8" ht="19.5" customHeight="1" x14ac:dyDescent="0.3">
      <c r="B37" s="44"/>
      <c r="C37" s="57"/>
      <c r="D37" s="57"/>
      <c r="E37" s="57"/>
      <c r="F37" s="57"/>
      <c r="G37" s="57"/>
      <c r="H37" s="57"/>
    </row>
    <row r="38" spans="2:8" ht="19.5" customHeight="1" x14ac:dyDescent="0.3">
      <c r="B38" s="45">
        <v>14</v>
      </c>
      <c r="C38" s="45" t="str">
        <f>VLOOKUP(VLOOKUP($B38,'Paring list'!$A:$H,COLUMN(),0),Clubs!$A:$C,3,0)</f>
        <v>CVHM</v>
      </c>
      <c r="D38" s="45" t="str">
        <f>VLOOKUP(VLOOKUP($B38,'Paring list'!$A:$H,COLUMN(),0),Clubs!$A:$C,3,0)</f>
        <v>CVSAE</v>
      </c>
      <c r="E38" s="45" t="str">
        <f>VLOOKUP(VLOOKUP($B38,'Paring list'!$A:$H,COLUMN(),0),Clubs!$A:$C,3,0)</f>
        <v>CVA</v>
      </c>
      <c r="F38" s="45" t="str">
        <f>VLOOKUP(VLOOKUP($B38,'Paring list'!$A:$H,COLUMN(),0),Clubs!$A:$C,3,0)</f>
        <v>SRA</v>
      </c>
      <c r="G38" s="45" t="str">
        <f>VLOOKUP(VLOOKUP($B38,'Paring list'!$A:$H,COLUMN(),0),Clubs!$A:$C,3,0)</f>
        <v>SNBSM</v>
      </c>
      <c r="H38" s="45" t="str">
        <f>VLOOKUP(VLOOKUP($B38,'Paring list'!$A:$H,COLUMN(),0),Clubs!$A:$C,3,0)</f>
        <v>SNO</v>
      </c>
    </row>
    <row r="39" spans="2:8" ht="19.5" customHeight="1" x14ac:dyDescent="0.3">
      <c r="B39" s="44"/>
      <c r="C39" s="57"/>
      <c r="D39" s="57"/>
      <c r="E39" s="57"/>
      <c r="F39" s="57"/>
      <c r="G39" s="57"/>
      <c r="H39" s="57"/>
    </row>
    <row r="40" spans="2:8" ht="19.5" customHeight="1" x14ac:dyDescent="0.3">
      <c r="B40" s="43">
        <v>15</v>
      </c>
      <c r="C40" s="43" t="str">
        <f>VLOOKUP(VLOOKUP($B40,'Paring list'!$A:$H,COLUMN(),0),Clubs!$A:$C,3,0)</f>
        <v>BBN</v>
      </c>
      <c r="D40" s="43" t="str">
        <f>VLOOKUP(VLOOKUP($B40,'Paring list'!$A:$H,COLUMN(),0),Clubs!$A:$C,3,0)</f>
        <v>YCG</v>
      </c>
      <c r="E40" s="43" t="str">
        <f>VLOOKUP(VLOOKUP($B40,'Paring list'!$A:$H,COLUMN(),0),Clubs!$A:$C,3,0)</f>
        <v>BNMV</v>
      </c>
      <c r="F40" s="43" t="str">
        <f>VLOOKUP(VLOOKUP($B40,'Paring list'!$A:$H,COLUMN(),0),Clubs!$A:$C,3,0)</f>
        <v>CNCP</v>
      </c>
      <c r="G40" s="43" t="str">
        <f>VLOOKUP(VLOOKUP($B40,'Paring list'!$A:$H,COLUMN(),0),Clubs!$A:$C,3,0)</f>
        <v>YCCa</v>
      </c>
      <c r="H40" s="43" t="str">
        <f>VLOOKUP(VLOOKUP($B40,'Paring list'!$A:$H,COLUMN(),0),Clubs!$A:$C,3,0)</f>
        <v>YCCh</v>
      </c>
    </row>
    <row r="41" spans="2:8" ht="19.5" customHeight="1" x14ac:dyDescent="0.3">
      <c r="B41" s="44"/>
      <c r="C41" s="57"/>
      <c r="D41" s="57"/>
      <c r="E41" s="57"/>
      <c r="F41" s="57"/>
      <c r="G41" s="57"/>
      <c r="H41" s="57"/>
    </row>
    <row r="42" spans="2:8" ht="19.5" customHeight="1" x14ac:dyDescent="0.5">
      <c r="B42" s="46" t="s">
        <v>59</v>
      </c>
      <c r="C42" s="46"/>
      <c r="D42" s="46"/>
      <c r="E42" s="46"/>
      <c r="F42" s="46"/>
      <c r="G42" s="46"/>
      <c r="H42" s="46"/>
    </row>
    <row r="43" spans="2:8" ht="19.5" customHeight="1" x14ac:dyDescent="0.35">
      <c r="B43" s="47" t="s">
        <v>44</v>
      </c>
      <c r="C43" s="37" t="s">
        <v>0</v>
      </c>
      <c r="D43" s="38" t="s">
        <v>1</v>
      </c>
      <c r="E43" s="39" t="s">
        <v>2</v>
      </c>
      <c r="F43" s="40" t="s">
        <v>3</v>
      </c>
      <c r="G43" s="41" t="s">
        <v>4</v>
      </c>
      <c r="H43" s="42" t="s">
        <v>5</v>
      </c>
    </row>
    <row r="44" spans="2:8" ht="19.5" customHeight="1" x14ac:dyDescent="0.3">
      <c r="B44" s="43">
        <v>16</v>
      </c>
      <c r="C44" s="43" t="str">
        <f>VLOOKUP(VLOOKUP($B44,'Paring list'!$A:$H,COLUMN(),0),Clubs!$A:$C,3,0)</f>
        <v>SRR</v>
      </c>
      <c r="D44" s="43" t="str">
        <f>VLOOKUP(VLOOKUP($B44,'Paring list'!$A:$H,COLUMN(),0),Clubs!$A:$C,3,0)</f>
        <v>CVSAE</v>
      </c>
      <c r="E44" s="43" t="str">
        <f>VLOOKUP(VLOOKUP($B44,'Paring list'!$A:$H,COLUMN(),0),Clubs!$A:$C,3,0)</f>
        <v>CNV</v>
      </c>
      <c r="F44" s="43" t="str">
        <f>VLOOKUP(VLOOKUP($B44,'Paring list'!$A:$H,COLUMN(),0),Clubs!$A:$C,3,0)</f>
        <v>CVA</v>
      </c>
      <c r="G44" s="43" t="str">
        <f>VLOOKUP(VLOOKUP($B44,'Paring list'!$A:$H,COLUMN(),0),Clubs!$A:$C,3,0)</f>
        <v>YCCa</v>
      </c>
      <c r="H44" s="43" t="str">
        <f>VLOOKUP(VLOOKUP($B44,'Paring list'!$A:$H,COLUMN(),0),Clubs!$A:$C,3,0)</f>
        <v>YCCh</v>
      </c>
    </row>
    <row r="45" spans="2:8" ht="19.5" customHeight="1" x14ac:dyDescent="0.3">
      <c r="B45" s="44"/>
      <c r="C45" s="57"/>
      <c r="D45" s="57"/>
      <c r="E45" s="57"/>
      <c r="F45" s="57"/>
      <c r="G45" s="57"/>
      <c r="H45" s="57"/>
    </row>
    <row r="46" spans="2:8" ht="19.5" customHeight="1" x14ac:dyDescent="0.3">
      <c r="B46" s="45">
        <v>17</v>
      </c>
      <c r="C46" s="45" t="str">
        <f>VLOOKUP(VLOOKUP($B46,'Paring list'!$A:$H,COLUMN(),0),Clubs!$A:$C,3,0)</f>
        <v>SNBSM</v>
      </c>
      <c r="D46" s="45" t="str">
        <f>VLOOKUP(VLOOKUP($B46,'Paring list'!$A:$H,COLUMN(),0),Clubs!$A:$C,3,0)</f>
        <v>YCF</v>
      </c>
      <c r="E46" s="45" t="str">
        <f>VLOOKUP(VLOOKUP($B46,'Paring list'!$A:$H,COLUMN(),0),Clubs!$A:$C,3,0)</f>
        <v>CVHM</v>
      </c>
      <c r="F46" s="45" t="str">
        <f>VLOOKUP(VLOOKUP($B46,'Paring list'!$A:$H,COLUMN(),0),Clubs!$A:$C,3,0)</f>
        <v>BNMV</v>
      </c>
      <c r="G46" s="45" t="str">
        <f>VLOOKUP(VLOOKUP($B46,'Paring list'!$A:$H,COLUMN(),0),Clubs!$A:$C,3,0)</f>
        <v>YCG</v>
      </c>
      <c r="H46" s="45" t="str">
        <f>VLOOKUP(VLOOKUP($B46,'Paring list'!$A:$H,COLUMN(),0),Clubs!$A:$C,3,0)</f>
        <v>SRH</v>
      </c>
    </row>
    <row r="47" spans="2:8" ht="19.5" customHeight="1" x14ac:dyDescent="0.3">
      <c r="B47" s="44"/>
      <c r="C47" s="57"/>
      <c r="D47" s="57"/>
      <c r="E47" s="57"/>
      <c r="F47" s="57"/>
      <c r="G47" s="57"/>
      <c r="H47" s="57"/>
    </row>
    <row r="48" spans="2:8" ht="19.5" customHeight="1" x14ac:dyDescent="0.3">
      <c r="B48" s="43">
        <v>18</v>
      </c>
      <c r="C48" s="43" t="str">
        <f>VLOOKUP(VLOOKUP($B48,'Paring list'!$A:$H,COLUMN(),0),Clubs!$A:$C,3,0)</f>
        <v>CNCP</v>
      </c>
      <c r="D48" s="43" t="str">
        <f>VLOOKUP(VLOOKUP($B48,'Paring list'!$A:$H,COLUMN(),0),Clubs!$A:$C,3,0)</f>
        <v>BBN</v>
      </c>
      <c r="E48" s="43" t="str">
        <f>VLOOKUP(VLOOKUP($B48,'Paring list'!$A:$H,COLUMN(),0),Clubs!$A:$C,3,0)</f>
        <v>APCC</v>
      </c>
      <c r="F48" s="43" t="str">
        <f>VLOOKUP(VLOOKUP($B48,'Paring list'!$A:$H,COLUMN(),0),Clubs!$A:$C,3,0)</f>
        <v>SNO</v>
      </c>
      <c r="G48" s="43" t="str">
        <f>VLOOKUP(VLOOKUP($B48,'Paring list'!$A:$H,COLUMN(),0),Clubs!$A:$C,3,0)</f>
        <v>SNPH</v>
      </c>
      <c r="H48" s="43" t="str">
        <f>VLOOKUP(VLOOKUP($B48,'Paring list'!$A:$H,COLUMN(),0),Clubs!$A:$C,3,0)</f>
        <v>SRA</v>
      </c>
    </row>
    <row r="49" spans="2:8" ht="19.5" customHeight="1" x14ac:dyDescent="0.3">
      <c r="B49" s="44"/>
      <c r="C49" s="57"/>
      <c r="D49" s="57"/>
      <c r="E49" s="57"/>
      <c r="F49" s="57"/>
      <c r="G49" s="57"/>
      <c r="H49" s="57"/>
    </row>
    <row r="50" spans="2:8" ht="19.5" customHeight="1" x14ac:dyDescent="0.5">
      <c r="B50" s="46" t="s">
        <v>60</v>
      </c>
      <c r="C50" s="46"/>
      <c r="D50" s="46"/>
      <c r="E50" s="46"/>
      <c r="F50" s="46"/>
      <c r="G50" s="46"/>
      <c r="H50" s="46"/>
    </row>
    <row r="51" spans="2:8" ht="19.5" customHeight="1" x14ac:dyDescent="0.35">
      <c r="B51" s="47" t="s">
        <v>44</v>
      </c>
      <c r="C51" s="37" t="s">
        <v>0</v>
      </c>
      <c r="D51" s="38" t="s">
        <v>1</v>
      </c>
      <c r="E51" s="39" t="s">
        <v>2</v>
      </c>
      <c r="F51" s="40" t="s">
        <v>3</v>
      </c>
      <c r="G51" s="41" t="s">
        <v>4</v>
      </c>
      <c r="H51" s="42" t="s">
        <v>5</v>
      </c>
    </row>
    <row r="52" spans="2:8" ht="19.5" customHeight="1" x14ac:dyDescent="0.3">
      <c r="B52" s="43">
        <v>19</v>
      </c>
      <c r="C52" s="43" t="str">
        <f>VLOOKUP(VLOOKUP($B52,'Paring list'!$A:$H,COLUMN(),0),Clubs!$A:$C,3,0)</f>
        <v>YCG</v>
      </c>
      <c r="D52" s="43" t="str">
        <f>VLOOKUP(VLOOKUP($B52,'Paring list'!$A:$H,COLUMN(),0),Clubs!$A:$C,3,0)</f>
        <v>BBN</v>
      </c>
      <c r="E52" s="43" t="str">
        <f>VLOOKUP(VLOOKUP($B52,'Paring list'!$A:$H,COLUMN(),0),Clubs!$A:$C,3,0)</f>
        <v>SNBSM</v>
      </c>
      <c r="F52" s="43" t="str">
        <f>VLOOKUP(VLOOKUP($B52,'Paring list'!$A:$H,COLUMN(),0),Clubs!$A:$C,3,0)</f>
        <v>SNO</v>
      </c>
      <c r="G52" s="43" t="str">
        <f>VLOOKUP(VLOOKUP($B52,'Paring list'!$A:$H,COLUMN(),0),Clubs!$A:$C,3,0)</f>
        <v>CNV</v>
      </c>
      <c r="H52" s="43" t="str">
        <f>VLOOKUP(VLOOKUP($B52,'Paring list'!$A:$H,COLUMN(),0),Clubs!$A:$C,3,0)</f>
        <v>CVSAE</v>
      </c>
    </row>
    <row r="53" spans="2:8" ht="19.5" customHeight="1" x14ac:dyDescent="0.3">
      <c r="B53" s="44"/>
      <c r="C53" s="57"/>
      <c r="D53" s="57"/>
      <c r="E53" s="57"/>
      <c r="F53" s="57"/>
      <c r="G53" s="57"/>
      <c r="H53" s="57"/>
    </row>
    <row r="54" spans="2:8" ht="19.5" customHeight="1" x14ac:dyDescent="0.3">
      <c r="B54" s="45">
        <v>20</v>
      </c>
      <c r="C54" s="45" t="str">
        <f>VLOOKUP(VLOOKUP($B54,'Paring list'!$A:$H,COLUMN(),0),Clubs!$A:$C,3,0)</f>
        <v>YCCa</v>
      </c>
      <c r="D54" s="45" t="str">
        <f>VLOOKUP(VLOOKUP($B54,'Paring list'!$A:$H,COLUMN(),0),Clubs!$A:$C,3,0)</f>
        <v>CNCP</v>
      </c>
      <c r="E54" s="45" t="str">
        <f>VLOOKUP(VLOOKUP($B54,'Paring list'!$A:$H,COLUMN(),0),Clubs!$A:$C,3,0)</f>
        <v>SRA</v>
      </c>
      <c r="F54" s="45" t="str">
        <f>VLOOKUP(VLOOKUP($B54,'Paring list'!$A:$H,COLUMN(),0),Clubs!$A:$C,3,0)</f>
        <v>YCF</v>
      </c>
      <c r="G54" s="45" t="str">
        <f>VLOOKUP(VLOOKUP($B54,'Paring list'!$A:$H,COLUMN(),0),Clubs!$A:$C,3,0)</f>
        <v>SRR</v>
      </c>
      <c r="H54" s="45" t="str">
        <f>VLOOKUP(VLOOKUP($B54,'Paring list'!$A:$H,COLUMN(),0),Clubs!$A:$C,3,0)</f>
        <v>CVA</v>
      </c>
    </row>
    <row r="55" spans="2:8" ht="19.5" customHeight="1" x14ac:dyDescent="0.3">
      <c r="B55" s="44"/>
      <c r="C55" s="57"/>
      <c r="D55" s="57"/>
      <c r="E55" s="57"/>
      <c r="F55" s="57"/>
      <c r="G55" s="57"/>
      <c r="H55" s="57"/>
    </row>
    <row r="56" spans="2:8" ht="19.5" customHeight="1" x14ac:dyDescent="0.3">
      <c r="B56" s="43">
        <v>21</v>
      </c>
      <c r="C56" s="43" t="str">
        <f>VLOOKUP(VLOOKUP($B56,'Paring list'!$A:$H,COLUMN(),0),Clubs!$A:$C,3,0)</f>
        <v>YCCh</v>
      </c>
      <c r="D56" s="43" t="str">
        <f>VLOOKUP(VLOOKUP($B56,'Paring list'!$A:$H,COLUMN(),0),Clubs!$A:$C,3,0)</f>
        <v>SNPH</v>
      </c>
      <c r="E56" s="43" t="str">
        <f>VLOOKUP(VLOOKUP($B56,'Paring list'!$A:$H,COLUMN(),0),Clubs!$A:$C,3,0)</f>
        <v>SRH</v>
      </c>
      <c r="F56" s="43" t="str">
        <f>VLOOKUP(VLOOKUP($B56,'Paring list'!$A:$H,COLUMN(),0),Clubs!$A:$C,3,0)</f>
        <v>BNMV</v>
      </c>
      <c r="G56" s="43" t="str">
        <f>VLOOKUP(VLOOKUP($B56,'Paring list'!$A:$H,COLUMN(),0),Clubs!$A:$C,3,0)</f>
        <v>CVHM</v>
      </c>
      <c r="H56" s="43" t="str">
        <f>VLOOKUP(VLOOKUP($B56,'Paring list'!$A:$H,COLUMN(),0),Clubs!$A:$C,3,0)</f>
        <v>APCC</v>
      </c>
    </row>
    <row r="57" spans="2:8" ht="19.5" customHeight="1" x14ac:dyDescent="0.3">
      <c r="B57" s="44"/>
      <c r="C57" s="57"/>
      <c r="D57" s="57"/>
      <c r="E57" s="57"/>
      <c r="F57" s="57"/>
      <c r="G57" s="57"/>
      <c r="H57" s="57"/>
    </row>
    <row r="58" spans="2:8" ht="19.5" customHeight="1" x14ac:dyDescent="0.5">
      <c r="B58" s="46" t="s">
        <v>61</v>
      </c>
      <c r="C58" s="46"/>
      <c r="D58" s="46"/>
      <c r="E58" s="46"/>
      <c r="F58" s="46"/>
      <c r="G58" s="46"/>
      <c r="H58" s="46"/>
    </row>
    <row r="59" spans="2:8" ht="19.5" customHeight="1" x14ac:dyDescent="0.35">
      <c r="B59" s="47" t="s">
        <v>44</v>
      </c>
      <c r="C59" s="37" t="s">
        <v>0</v>
      </c>
      <c r="D59" s="38" t="s">
        <v>1</v>
      </c>
      <c r="E59" s="39" t="s">
        <v>2</v>
      </c>
      <c r="F59" s="40" t="s">
        <v>3</v>
      </c>
      <c r="G59" s="41" t="s">
        <v>4</v>
      </c>
      <c r="H59" s="42" t="s">
        <v>5</v>
      </c>
    </row>
    <row r="60" spans="2:8" ht="19.5" customHeight="1" x14ac:dyDescent="0.3">
      <c r="B60" s="43">
        <v>22</v>
      </c>
      <c r="C60" s="43" t="str">
        <f>VLOOKUP(VLOOKUP($B60,'Paring list'!$A:$H,COLUMN(),0),Clubs!$A:$C,3,0)</f>
        <v>CNV</v>
      </c>
      <c r="D60" s="43" t="str">
        <f>VLOOKUP(VLOOKUP($B60,'Paring list'!$A:$H,COLUMN(),0),Clubs!$A:$C,3,0)</f>
        <v>SNPH</v>
      </c>
      <c r="E60" s="43" t="str">
        <f>VLOOKUP(VLOOKUP($B60,'Paring list'!$A:$H,COLUMN(),0),Clubs!$A:$C,3,0)</f>
        <v>SRH</v>
      </c>
      <c r="F60" s="43" t="str">
        <f>VLOOKUP(VLOOKUP($B60,'Paring list'!$A:$H,COLUMN(),0),Clubs!$A:$C,3,0)</f>
        <v>SNBSM</v>
      </c>
      <c r="G60" s="43" t="str">
        <f>VLOOKUP(VLOOKUP($B60,'Paring list'!$A:$H,COLUMN(),0),Clubs!$A:$C,3,0)</f>
        <v>YCCh</v>
      </c>
      <c r="H60" s="43" t="str">
        <f>VLOOKUP(VLOOKUP($B60,'Paring list'!$A:$H,COLUMN(),0),Clubs!$A:$C,3,0)</f>
        <v>CVSAE</v>
      </c>
    </row>
    <row r="61" spans="2:8" ht="19.5" customHeight="1" x14ac:dyDescent="0.3">
      <c r="B61" s="44"/>
      <c r="C61" s="57"/>
      <c r="D61" s="57"/>
      <c r="E61" s="57"/>
      <c r="F61" s="57"/>
      <c r="G61" s="57"/>
      <c r="H61" s="57"/>
    </row>
    <row r="62" spans="2:8" ht="19.5" customHeight="1" x14ac:dyDescent="0.3">
      <c r="B62" s="45">
        <v>23</v>
      </c>
      <c r="C62" s="45" t="str">
        <f>VLOOKUP(VLOOKUP($B62,'Paring list'!$A:$H,COLUMN(),0),Clubs!$A:$C,3,0)</f>
        <v>SRA</v>
      </c>
      <c r="D62" s="45" t="str">
        <f>VLOOKUP(VLOOKUP($B62,'Paring list'!$A:$H,COLUMN(),0),Clubs!$A:$C,3,0)</f>
        <v>SNO</v>
      </c>
      <c r="E62" s="45" t="str">
        <f>VLOOKUP(VLOOKUP($B62,'Paring list'!$A:$H,COLUMN(),0),Clubs!$A:$C,3,0)</f>
        <v>CVHM</v>
      </c>
      <c r="F62" s="45" t="str">
        <f>VLOOKUP(VLOOKUP($B62,'Paring list'!$A:$H,COLUMN(),0),Clubs!$A:$C,3,0)</f>
        <v>APCC</v>
      </c>
      <c r="G62" s="45" t="str">
        <f>VLOOKUP(VLOOKUP($B62,'Paring list'!$A:$H,COLUMN(),0),Clubs!$A:$C,3,0)</f>
        <v>BNMV</v>
      </c>
      <c r="H62" s="45" t="str">
        <f>VLOOKUP(VLOOKUP($B62,'Paring list'!$A:$H,COLUMN(),0),Clubs!$A:$C,3,0)</f>
        <v>YCCa</v>
      </c>
    </row>
    <row r="63" spans="2:8" ht="19.5" customHeight="1" x14ac:dyDescent="0.3">
      <c r="B63" s="44"/>
      <c r="C63" s="57"/>
      <c r="D63" s="57"/>
      <c r="E63" s="57"/>
      <c r="F63" s="57"/>
      <c r="G63" s="57"/>
      <c r="H63" s="57"/>
    </row>
    <row r="64" spans="2:8" ht="19.5" customHeight="1" x14ac:dyDescent="0.3">
      <c r="B64" s="43">
        <v>24</v>
      </c>
      <c r="C64" s="43" t="str">
        <f>VLOOKUP(VLOOKUP($B64,'Paring list'!$A:$H,COLUMN(),0),Clubs!$A:$C,3,0)</f>
        <v>YCG</v>
      </c>
      <c r="D64" s="43" t="str">
        <f>VLOOKUP(VLOOKUP($B64,'Paring list'!$A:$H,COLUMN(),0),Clubs!$A:$C,3,0)</f>
        <v>CNCP</v>
      </c>
      <c r="E64" s="43" t="str">
        <f>VLOOKUP(VLOOKUP($B64,'Paring list'!$A:$H,COLUMN(),0),Clubs!$A:$C,3,0)</f>
        <v>BBN</v>
      </c>
      <c r="F64" s="43" t="str">
        <f>VLOOKUP(VLOOKUP($B64,'Paring list'!$A:$H,COLUMN(),0),Clubs!$A:$C,3,0)</f>
        <v>SRR</v>
      </c>
      <c r="G64" s="43" t="str">
        <f>VLOOKUP(VLOOKUP($B64,'Paring list'!$A:$H,COLUMN(),0),Clubs!$A:$C,3,0)</f>
        <v>CVA</v>
      </c>
      <c r="H64" s="43" t="str">
        <f>VLOOKUP(VLOOKUP($B64,'Paring list'!$A:$H,COLUMN(),0),Clubs!$A:$C,3,0)</f>
        <v>YCF</v>
      </c>
    </row>
    <row r="65" spans="2:8" ht="19.5" customHeight="1" x14ac:dyDescent="0.3">
      <c r="B65" s="44"/>
      <c r="C65" s="57"/>
      <c r="D65" s="57"/>
      <c r="E65" s="57"/>
      <c r="F65" s="57"/>
      <c r="G65" s="57"/>
      <c r="H65" s="57"/>
    </row>
    <row r="66" spans="2:8" ht="19.5" customHeight="1" x14ac:dyDescent="0.5">
      <c r="B66" s="46" t="s">
        <v>62</v>
      </c>
      <c r="C66" s="46"/>
      <c r="D66" s="46"/>
      <c r="E66" s="46"/>
      <c r="F66" s="46"/>
      <c r="G66" s="46"/>
      <c r="H66" s="46"/>
    </row>
    <row r="67" spans="2:8" ht="19.5" customHeight="1" x14ac:dyDescent="0.35">
      <c r="B67" s="47" t="s">
        <v>44</v>
      </c>
      <c r="C67" s="37" t="s">
        <v>0</v>
      </c>
      <c r="D67" s="38" t="s">
        <v>1</v>
      </c>
      <c r="E67" s="39" t="s">
        <v>2</v>
      </c>
      <c r="F67" s="40" t="s">
        <v>3</v>
      </c>
      <c r="G67" s="41" t="s">
        <v>4</v>
      </c>
      <c r="H67" s="42" t="s">
        <v>5</v>
      </c>
    </row>
    <row r="68" spans="2:8" ht="19.5" customHeight="1" x14ac:dyDescent="0.3">
      <c r="B68" s="43">
        <v>25</v>
      </c>
      <c r="C68" s="43" t="str">
        <f>VLOOKUP(VLOOKUP($B68,'Paring list'!$A:$H,COLUMN(),0),Clubs!$A:$C,3,0)</f>
        <v>APCC</v>
      </c>
      <c r="D68" s="43" t="str">
        <f>VLOOKUP(VLOOKUP($B68,'Paring list'!$A:$H,COLUMN(),0),Clubs!$A:$C,3,0)</f>
        <v>CVHM</v>
      </c>
      <c r="E68" s="43" t="str">
        <f>VLOOKUP(VLOOKUP($B68,'Paring list'!$A:$H,COLUMN(),0),Clubs!$A:$C,3,0)</f>
        <v>CNV</v>
      </c>
      <c r="F68" s="43" t="str">
        <f>VLOOKUP(VLOOKUP($B68,'Paring list'!$A:$H,COLUMN(),0),Clubs!$A:$C,3,0)</f>
        <v>SRR</v>
      </c>
      <c r="G68" s="43" t="str">
        <f>VLOOKUP(VLOOKUP($B68,'Paring list'!$A:$H,COLUMN(),0),Clubs!$A:$C,3,0)</f>
        <v>SNO</v>
      </c>
      <c r="H68" s="43" t="str">
        <f>VLOOKUP(VLOOKUP($B68,'Paring list'!$A:$H,COLUMN(),0),Clubs!$A:$C,3,0)</f>
        <v>BNMV</v>
      </c>
    </row>
    <row r="69" spans="2:8" ht="19.5" customHeight="1" x14ac:dyDescent="0.3">
      <c r="B69" s="44"/>
      <c r="C69" s="57"/>
      <c r="D69" s="57"/>
      <c r="E69" s="57"/>
      <c r="F69" s="57"/>
      <c r="G69" s="57"/>
      <c r="H69" s="57"/>
    </row>
    <row r="70" spans="2:8" ht="19.5" customHeight="1" x14ac:dyDescent="0.3">
      <c r="B70" s="45">
        <v>26</v>
      </c>
      <c r="C70" s="45" t="str">
        <f>VLOOKUP(VLOOKUP($B70,'Paring list'!$A:$H,COLUMN(),0),Clubs!$A:$C,3,0)</f>
        <v>YCF</v>
      </c>
      <c r="D70" s="45" t="str">
        <f>VLOOKUP(VLOOKUP($B70,'Paring list'!$A:$H,COLUMN(),0),Clubs!$A:$C,3,0)</f>
        <v>CVSAE</v>
      </c>
      <c r="E70" s="45" t="str">
        <f>VLOOKUP(VLOOKUP($B70,'Paring list'!$A:$H,COLUMN(),0),Clubs!$A:$C,3,0)</f>
        <v>YCCa</v>
      </c>
      <c r="F70" s="45" t="str">
        <f>VLOOKUP(VLOOKUP($B70,'Paring list'!$A:$H,COLUMN(),0),Clubs!$A:$C,3,0)</f>
        <v>SNPH</v>
      </c>
      <c r="G70" s="45" t="str">
        <f>VLOOKUP(VLOOKUP($B70,'Paring list'!$A:$H,COLUMN(),0),Clubs!$A:$C,3,0)</f>
        <v>YCG</v>
      </c>
      <c r="H70" s="45" t="str">
        <f>VLOOKUP(VLOOKUP($B70,'Paring list'!$A:$H,COLUMN(),0),Clubs!$A:$C,3,0)</f>
        <v>SRA</v>
      </c>
    </row>
    <row r="71" spans="2:8" ht="19.5" customHeight="1" x14ac:dyDescent="0.3">
      <c r="B71" s="44"/>
      <c r="C71" s="57"/>
      <c r="D71" s="57"/>
      <c r="E71" s="57"/>
      <c r="F71" s="57"/>
      <c r="G71" s="57"/>
      <c r="H71" s="57"/>
    </row>
    <row r="72" spans="2:8" ht="19.5" customHeight="1" x14ac:dyDescent="0.3">
      <c r="B72" s="43">
        <v>27</v>
      </c>
      <c r="C72" s="43" t="str">
        <f>VLOOKUP(VLOOKUP($B72,'Paring list'!$A:$H,COLUMN(),0),Clubs!$A:$C,3,0)</f>
        <v>SNBSM</v>
      </c>
      <c r="D72" s="43" t="str">
        <f>VLOOKUP(VLOOKUP($B72,'Paring list'!$A:$H,COLUMN(),0),Clubs!$A:$C,3,0)</f>
        <v>CVA</v>
      </c>
      <c r="E72" s="43" t="str">
        <f>VLOOKUP(VLOOKUP($B72,'Paring list'!$A:$H,COLUMN(),0),Clubs!$A:$C,3,0)</f>
        <v>CNCP</v>
      </c>
      <c r="F72" s="43" t="str">
        <f>VLOOKUP(VLOOKUP($B72,'Paring list'!$A:$H,COLUMN(),0),Clubs!$A:$C,3,0)</f>
        <v>SRH</v>
      </c>
      <c r="G72" s="43" t="str">
        <f>VLOOKUP(VLOOKUP($B72,'Paring list'!$A:$H,COLUMN(),0),Clubs!$A:$C,3,0)</f>
        <v>BBN</v>
      </c>
      <c r="H72" s="43" t="str">
        <f>VLOOKUP(VLOOKUP($B72,'Paring list'!$A:$H,COLUMN(),0),Clubs!$A:$C,3,0)</f>
        <v>YCCh</v>
      </c>
    </row>
    <row r="73" spans="2:8" ht="19.5" customHeight="1" x14ac:dyDescent="0.3">
      <c r="B73" s="44"/>
      <c r="C73" s="57"/>
      <c r="D73" s="57"/>
      <c r="E73" s="57"/>
      <c r="F73" s="57"/>
      <c r="G73" s="57"/>
      <c r="H73" s="57"/>
    </row>
    <row r="74" spans="2:8" ht="19.5" customHeight="1" x14ac:dyDescent="0.5">
      <c r="B74" s="46" t="s">
        <v>63</v>
      </c>
      <c r="C74" s="46"/>
      <c r="D74" s="46"/>
      <c r="E74" s="46"/>
      <c r="F74" s="46"/>
      <c r="G74" s="46"/>
      <c r="H74" s="46"/>
    </row>
    <row r="75" spans="2:8" ht="19.5" customHeight="1" x14ac:dyDescent="0.35">
      <c r="B75" s="47" t="s">
        <v>44</v>
      </c>
      <c r="C75" s="37" t="s">
        <v>0</v>
      </c>
      <c r="D75" s="38" t="s">
        <v>1</v>
      </c>
      <c r="E75" s="39" t="s">
        <v>2</v>
      </c>
      <c r="F75" s="40" t="s">
        <v>3</v>
      </c>
      <c r="G75" s="41" t="s">
        <v>4</v>
      </c>
      <c r="H75" s="42" t="s">
        <v>5</v>
      </c>
    </row>
    <row r="76" spans="2:8" ht="19.5" customHeight="1" x14ac:dyDescent="0.3">
      <c r="B76" s="48">
        <v>28</v>
      </c>
      <c r="C76" s="48" t="str">
        <f>VLOOKUP(VLOOKUP($B76,'Paring list'!$A:$H,COLUMN(),0),Clubs!$A:$C,3,0)</f>
        <v>CNV</v>
      </c>
      <c r="D76" s="48" t="str">
        <f>VLOOKUP(VLOOKUP($B76,'Paring list'!$A:$H,COLUMN(),0),Clubs!$A:$C,3,0)</f>
        <v>SRA</v>
      </c>
      <c r="E76" s="48" t="str">
        <f>VLOOKUP(VLOOKUP($B76,'Paring list'!$A:$H,COLUMN(),0),Clubs!$A:$C,3,0)</f>
        <v>CNCP</v>
      </c>
      <c r="F76" s="48" t="str">
        <f>VLOOKUP(VLOOKUP($B76,'Paring list'!$A:$H,COLUMN(),0),Clubs!$A:$C,3,0)</f>
        <v>YCG</v>
      </c>
      <c r="G76" s="48" t="str">
        <f>VLOOKUP(VLOOKUP($B76,'Paring list'!$A:$H,COLUMN(),0),Clubs!$A:$C,3,0)</f>
        <v>APCC</v>
      </c>
      <c r="H76" s="48" t="str">
        <f>VLOOKUP(VLOOKUP($B76,'Paring list'!$A:$H,COLUMN(),0),Clubs!$A:$C,3,0)</f>
        <v>SRR</v>
      </c>
    </row>
    <row r="77" spans="2:8" ht="19.5" customHeight="1" x14ac:dyDescent="0.3">
      <c r="B77" s="44"/>
      <c r="C77" s="57"/>
      <c r="D77" s="57"/>
      <c r="E77" s="57"/>
      <c r="F77" s="57"/>
      <c r="G77" s="57"/>
      <c r="H77" s="57"/>
    </row>
    <row r="78" spans="2:8" ht="19.5" customHeight="1" x14ac:dyDescent="0.3">
      <c r="B78" s="49">
        <v>29</v>
      </c>
      <c r="C78" s="49" t="str">
        <f>VLOOKUP(VLOOKUP($B78,'Paring list'!$A:$H,COLUMN(),0),Clubs!$A:$C,3,0)</f>
        <v>SRH</v>
      </c>
      <c r="D78" s="49" t="str">
        <f>VLOOKUP(VLOOKUP($B78,'Paring list'!$A:$H,COLUMN(),0),Clubs!$A:$C,3,0)</f>
        <v>BBN</v>
      </c>
      <c r="E78" s="49" t="str">
        <f>VLOOKUP(VLOOKUP($B78,'Paring list'!$A:$H,COLUMN(),0),Clubs!$A:$C,3,0)</f>
        <v>YCF</v>
      </c>
      <c r="F78" s="49" t="str">
        <f>VLOOKUP(VLOOKUP($B78,'Paring list'!$A:$H,COLUMN(),0),Clubs!$A:$C,3,0)</f>
        <v>YCCa</v>
      </c>
      <c r="G78" s="49" t="str">
        <f>VLOOKUP(VLOOKUP($B78,'Paring list'!$A:$H,COLUMN(),0),Clubs!$A:$C,3,0)</f>
        <v>CVSAE</v>
      </c>
      <c r="H78" s="49" t="str">
        <f>VLOOKUP(VLOOKUP($B78,'Paring list'!$A:$H,COLUMN(),0),Clubs!$A:$C,3,0)</f>
        <v>CVHM</v>
      </c>
    </row>
    <row r="79" spans="2:8" ht="19.5" customHeight="1" x14ac:dyDescent="0.3">
      <c r="B79" s="44"/>
      <c r="C79" s="57"/>
      <c r="D79" s="57"/>
      <c r="E79" s="57"/>
      <c r="F79" s="57"/>
      <c r="G79" s="57"/>
      <c r="H79" s="57"/>
    </row>
    <row r="80" spans="2:8" ht="19.5" customHeight="1" x14ac:dyDescent="0.3">
      <c r="B80" s="48">
        <v>30</v>
      </c>
      <c r="C80" s="48" t="str">
        <f>VLOOKUP(VLOOKUP($B80,'Paring list'!$A:$H,COLUMN(),0),Clubs!$A:$C,3,0)</f>
        <v>SNBSM</v>
      </c>
      <c r="D80" s="48" t="str">
        <f>VLOOKUP(VLOOKUP($B80,'Paring list'!$A:$H,COLUMN(),0),Clubs!$A:$C,3,0)</f>
        <v>SNPH</v>
      </c>
      <c r="E80" s="48" t="str">
        <f>VLOOKUP(VLOOKUP($B80,'Paring list'!$A:$H,COLUMN(),0),Clubs!$A:$C,3,0)</f>
        <v>CVA</v>
      </c>
      <c r="F80" s="48" t="str">
        <f>VLOOKUP(VLOOKUP($B80,'Paring list'!$A:$H,COLUMN(),0),Clubs!$A:$C,3,0)</f>
        <v>SNO</v>
      </c>
      <c r="G80" s="48" t="str">
        <f>VLOOKUP(VLOOKUP($B80,'Paring list'!$A:$H,COLUMN(),0),Clubs!$A:$C,3,0)</f>
        <v>BNMV</v>
      </c>
      <c r="H80" s="48" t="str">
        <f>VLOOKUP(VLOOKUP($B80,'Paring list'!$A:$H,COLUMN(),0),Clubs!$A:$C,3,0)</f>
        <v>YCCh</v>
      </c>
    </row>
    <row r="81" spans="2:8" ht="19.5" customHeight="1" x14ac:dyDescent="0.3">
      <c r="B81" s="44"/>
      <c r="C81" s="57"/>
      <c r="D81" s="57"/>
      <c r="E81" s="57"/>
      <c r="F81" s="57"/>
      <c r="G81" s="57"/>
      <c r="H81" s="57"/>
    </row>
    <row r="82" spans="2:8" ht="19.5" customHeight="1" x14ac:dyDescent="0.5">
      <c r="B82" s="46" t="s">
        <v>64</v>
      </c>
      <c r="C82" s="46"/>
      <c r="D82" s="46"/>
      <c r="E82" s="46"/>
      <c r="F82" s="46"/>
      <c r="G82" s="46"/>
      <c r="H82" s="46"/>
    </row>
    <row r="83" spans="2:8" ht="19.5" customHeight="1" x14ac:dyDescent="0.35">
      <c r="B83" s="47" t="s">
        <v>44</v>
      </c>
      <c r="C83" s="37" t="s">
        <v>0</v>
      </c>
      <c r="D83" s="38" t="s">
        <v>1</v>
      </c>
      <c r="E83" s="39" t="s">
        <v>2</v>
      </c>
      <c r="F83" s="40" t="s">
        <v>3</v>
      </c>
      <c r="G83" s="41" t="s">
        <v>4</v>
      </c>
      <c r="H83" s="42" t="s">
        <v>5</v>
      </c>
    </row>
    <row r="84" spans="2:8" ht="19.5" customHeight="1" x14ac:dyDescent="0.3">
      <c r="B84" s="48">
        <v>31</v>
      </c>
      <c r="C84" s="48" t="str">
        <f>VLOOKUP(VLOOKUP($B84,'Paring list'!$A:$H,COLUMN(),0),Clubs!$A:$C,3,0)</f>
        <v>SRH</v>
      </c>
      <c r="D84" s="48" t="str">
        <f>VLOOKUP(VLOOKUP($B84,'Paring list'!$A:$H,COLUMN(),0),Clubs!$A:$C,3,0)</f>
        <v>CNV</v>
      </c>
      <c r="E84" s="48" t="str">
        <f>VLOOKUP(VLOOKUP($B84,'Paring list'!$A:$H,COLUMN(),0),Clubs!$A:$C,3,0)</f>
        <v>YCCa</v>
      </c>
      <c r="F84" s="48" t="str">
        <f>VLOOKUP(VLOOKUP($B84,'Paring list'!$A:$H,COLUMN(),0),Clubs!$A:$C,3,0)</f>
        <v>SNO</v>
      </c>
      <c r="G84" s="48" t="str">
        <f>VLOOKUP(VLOOKUP($B84,'Paring list'!$A:$H,COLUMN(),0),Clubs!$A:$C,3,0)</f>
        <v>BBN</v>
      </c>
      <c r="H84" s="48" t="str">
        <f>VLOOKUP(VLOOKUP($B84,'Paring list'!$A:$H,COLUMN(),0),Clubs!$A:$C,3,0)</f>
        <v>APCC</v>
      </c>
    </row>
    <row r="85" spans="2:8" ht="19.5" customHeight="1" x14ac:dyDescent="0.3">
      <c r="B85" s="44"/>
      <c r="C85" s="57"/>
      <c r="D85" s="57"/>
      <c r="E85" s="57"/>
      <c r="F85" s="57"/>
      <c r="G85" s="57"/>
      <c r="H85" s="57"/>
    </row>
    <row r="86" spans="2:8" ht="19.5" customHeight="1" x14ac:dyDescent="0.3">
      <c r="B86" s="49">
        <v>32</v>
      </c>
      <c r="C86" s="49" t="str">
        <f>VLOOKUP(VLOOKUP($B86,'Paring list'!$A:$H,COLUMN(),0),Clubs!$A:$C,3,0)</f>
        <v>CNCP</v>
      </c>
      <c r="D86" s="49" t="str">
        <f>VLOOKUP(VLOOKUP($B86,'Paring list'!$A:$H,COLUMN(),0),Clubs!$A:$C,3,0)</f>
        <v>CVHM</v>
      </c>
      <c r="E86" s="49" t="str">
        <f>VLOOKUP(VLOOKUP($B86,'Paring list'!$A:$H,COLUMN(),0),Clubs!$A:$C,3,0)</f>
        <v>CVSAE</v>
      </c>
      <c r="F86" s="49" t="str">
        <f>VLOOKUP(VLOOKUP($B86,'Paring list'!$A:$H,COLUMN(),0),Clubs!$A:$C,3,0)</f>
        <v>SNPH</v>
      </c>
      <c r="G86" s="49" t="str">
        <f>VLOOKUP(VLOOKUP($B86,'Paring list'!$A:$H,COLUMN(),0),Clubs!$A:$C,3,0)</f>
        <v>YCF</v>
      </c>
      <c r="H86" s="49" t="str">
        <f>VLOOKUP(VLOOKUP($B86,'Paring list'!$A:$H,COLUMN(),0),Clubs!$A:$C,3,0)</f>
        <v>SNBSM</v>
      </c>
    </row>
    <row r="87" spans="2:8" ht="19.5" customHeight="1" x14ac:dyDescent="0.3">
      <c r="B87" s="44"/>
      <c r="C87" s="57"/>
      <c r="D87" s="57"/>
      <c r="E87" s="57"/>
      <c r="F87" s="57"/>
      <c r="G87" s="57"/>
      <c r="H87" s="57"/>
    </row>
    <row r="88" spans="2:8" ht="19.5" customHeight="1" x14ac:dyDescent="0.3">
      <c r="B88" s="48">
        <v>33</v>
      </c>
      <c r="C88" s="48" t="str">
        <f>VLOOKUP(VLOOKUP($B88,'Paring list'!$A:$H,COLUMN(),0),Clubs!$A:$C,3,0)</f>
        <v>YCCh</v>
      </c>
      <c r="D88" s="48" t="str">
        <f>VLOOKUP(VLOOKUP($B88,'Paring list'!$A:$H,COLUMN(),0),Clubs!$A:$C,3,0)</f>
        <v>CVA</v>
      </c>
      <c r="E88" s="48" t="str">
        <f>VLOOKUP(VLOOKUP($B88,'Paring list'!$A:$H,COLUMN(),0),Clubs!$A:$C,3,0)</f>
        <v>SRR</v>
      </c>
      <c r="F88" s="48" t="str">
        <f>VLOOKUP(VLOOKUP($B88,'Paring list'!$A:$H,COLUMN(),0),Clubs!$A:$C,3,0)</f>
        <v>BNMV</v>
      </c>
      <c r="G88" s="48" t="str">
        <f>VLOOKUP(VLOOKUP($B88,'Paring list'!$A:$H,COLUMN(),0),Clubs!$A:$C,3,0)</f>
        <v>YCG</v>
      </c>
      <c r="H88" s="48" t="str">
        <f>VLOOKUP(VLOOKUP($B88,'Paring list'!$A:$H,COLUMN(),0),Clubs!$A:$C,3,0)</f>
        <v>SRA</v>
      </c>
    </row>
    <row r="89" spans="2:8" ht="19.5" customHeight="1" x14ac:dyDescent="0.3">
      <c r="B89" s="44"/>
      <c r="C89" s="57"/>
      <c r="D89" s="57"/>
      <c r="E89" s="57"/>
      <c r="F89" s="57"/>
      <c r="G89" s="57"/>
      <c r="H89" s="57"/>
    </row>
    <row r="90" spans="2:8" ht="19.5" customHeight="1" x14ac:dyDescent="0.5">
      <c r="B90" s="46" t="s">
        <v>65</v>
      </c>
      <c r="C90" s="46"/>
      <c r="D90" s="46"/>
      <c r="E90" s="46"/>
      <c r="F90" s="46"/>
      <c r="G90" s="46"/>
      <c r="H90" s="46"/>
    </row>
    <row r="91" spans="2:8" ht="19.5" customHeight="1" x14ac:dyDescent="0.35">
      <c r="B91" s="47" t="s">
        <v>44</v>
      </c>
      <c r="C91" s="37" t="s">
        <v>0</v>
      </c>
      <c r="D91" s="38" t="s">
        <v>1</v>
      </c>
      <c r="E91" s="39" t="s">
        <v>2</v>
      </c>
      <c r="F91" s="40" t="s">
        <v>3</v>
      </c>
      <c r="G91" s="41" t="s">
        <v>4</v>
      </c>
      <c r="H91" s="42" t="s">
        <v>5</v>
      </c>
    </row>
    <row r="92" spans="2:8" ht="19.5" customHeight="1" x14ac:dyDescent="0.3">
      <c r="B92" s="48">
        <v>34</v>
      </c>
      <c r="C92" s="48" t="str">
        <f>VLOOKUP(VLOOKUP($B92,'Paring list'!$A:$H,COLUMN(),0),Clubs!$A:$C,3,0)</f>
        <v>YCCh</v>
      </c>
      <c r="D92" s="48" t="str">
        <f>VLOOKUP(VLOOKUP($B92,'Paring list'!$A:$H,COLUMN(),0),Clubs!$A:$C,3,0)</f>
        <v>CNV</v>
      </c>
      <c r="E92" s="48" t="str">
        <f>VLOOKUP(VLOOKUP($B92,'Paring list'!$A:$H,COLUMN(),0),Clubs!$A:$C,3,0)</f>
        <v>CNCP</v>
      </c>
      <c r="F92" s="48" t="str">
        <f>VLOOKUP(VLOOKUP($B92,'Paring list'!$A:$H,COLUMN(),0),Clubs!$A:$C,3,0)</f>
        <v>BNMV</v>
      </c>
      <c r="G92" s="48" t="str">
        <f>VLOOKUP(VLOOKUP($B92,'Paring list'!$A:$H,COLUMN(),0),Clubs!$A:$C,3,0)</f>
        <v>YCF</v>
      </c>
      <c r="H92" s="48" t="str">
        <f>VLOOKUP(VLOOKUP($B92,'Paring list'!$A:$H,COLUMN(),0),Clubs!$A:$C,3,0)</f>
        <v>SRA</v>
      </c>
    </row>
    <row r="93" spans="2:8" ht="19.5" customHeight="1" x14ac:dyDescent="0.3">
      <c r="B93" s="44"/>
      <c r="C93" s="57"/>
      <c r="D93" s="57"/>
      <c r="E93" s="57"/>
      <c r="F93" s="57"/>
      <c r="G93" s="57"/>
      <c r="H93" s="57"/>
    </row>
    <row r="94" spans="2:8" ht="19.5" customHeight="1" x14ac:dyDescent="0.3">
      <c r="B94" s="49">
        <v>35</v>
      </c>
      <c r="C94" s="49" t="str">
        <f>VLOOKUP(VLOOKUP($B94,'Paring list'!$A:$H,COLUMN(),0),Clubs!$A:$C,3,0)</f>
        <v>CVA</v>
      </c>
      <c r="D94" s="49" t="str">
        <f>VLOOKUP(VLOOKUP($B94,'Paring list'!$A:$H,COLUMN(),0),Clubs!$A:$C,3,0)</f>
        <v>APCC</v>
      </c>
      <c r="E94" s="49" t="str">
        <f>VLOOKUP(VLOOKUP($B94,'Paring list'!$A:$H,COLUMN(),0),Clubs!$A:$C,3,0)</f>
        <v>CVHM</v>
      </c>
      <c r="F94" s="49" t="str">
        <f>VLOOKUP(VLOOKUP($B94,'Paring list'!$A:$H,COLUMN(),0),Clubs!$A:$C,3,0)</f>
        <v>CVSAE</v>
      </c>
      <c r="G94" s="49" t="str">
        <f>VLOOKUP(VLOOKUP($B94,'Paring list'!$A:$H,COLUMN(),0),Clubs!$A:$C,3,0)</f>
        <v>SRR</v>
      </c>
      <c r="H94" s="49" t="str">
        <f>VLOOKUP(VLOOKUP($B94,'Paring list'!$A:$H,COLUMN(),0),Clubs!$A:$C,3,0)</f>
        <v>SNBSM</v>
      </c>
    </row>
    <row r="95" spans="2:8" ht="19.5" customHeight="1" x14ac:dyDescent="0.3">
      <c r="B95" s="44"/>
      <c r="C95" s="57"/>
      <c r="D95" s="57"/>
      <c r="E95" s="57"/>
      <c r="F95" s="57"/>
      <c r="G95" s="57"/>
      <c r="H95" s="57"/>
    </row>
    <row r="96" spans="2:8" ht="19.5" customHeight="1" x14ac:dyDescent="0.3">
      <c r="B96" s="48">
        <v>36</v>
      </c>
      <c r="C96" s="48" t="str">
        <f>VLOOKUP(VLOOKUP($B96,'Paring list'!$A:$H,COLUMN(),0),Clubs!$A:$C,3,0)</f>
        <v>YCG</v>
      </c>
      <c r="D96" s="48" t="str">
        <f>VLOOKUP(VLOOKUP($B96,'Paring list'!$A:$H,COLUMN(),0),Clubs!$A:$C,3,0)</f>
        <v>YCCa</v>
      </c>
      <c r="E96" s="48" t="str">
        <f>VLOOKUP(VLOOKUP($B96,'Paring list'!$A:$H,COLUMN(),0),Clubs!$A:$C,3,0)</f>
        <v>SNPH</v>
      </c>
      <c r="F96" s="48" t="str">
        <f>VLOOKUP(VLOOKUP($B96,'Paring list'!$A:$H,COLUMN(),0),Clubs!$A:$C,3,0)</f>
        <v>SRH</v>
      </c>
      <c r="G96" s="48" t="str">
        <f>VLOOKUP(VLOOKUP($B96,'Paring list'!$A:$H,COLUMN(),0),Clubs!$A:$C,3,0)</f>
        <v>SNO</v>
      </c>
      <c r="H96" s="48" t="str">
        <f>VLOOKUP(VLOOKUP($B96,'Paring list'!$A:$H,COLUMN(),0),Clubs!$A:$C,3,0)</f>
        <v>BBN</v>
      </c>
    </row>
    <row r="97" spans="2:8" ht="19.5" customHeight="1" x14ac:dyDescent="0.3">
      <c r="B97" s="44"/>
      <c r="C97" s="57"/>
      <c r="D97" s="57"/>
      <c r="E97" s="57"/>
      <c r="F97" s="57"/>
      <c r="G97" s="57"/>
      <c r="H97" s="57"/>
    </row>
    <row r="98" spans="2:8" ht="19.5" customHeight="1" x14ac:dyDescent="0.5">
      <c r="B98" s="46" t="s">
        <v>66</v>
      </c>
      <c r="C98" s="46"/>
      <c r="D98" s="46"/>
      <c r="E98" s="46"/>
      <c r="F98" s="46"/>
      <c r="G98" s="46"/>
      <c r="H98" s="46"/>
    </row>
    <row r="99" spans="2:8" ht="19.5" customHeight="1" x14ac:dyDescent="0.35">
      <c r="B99" s="47" t="s">
        <v>44</v>
      </c>
      <c r="C99" s="37" t="s">
        <v>0</v>
      </c>
      <c r="D99" s="38" t="s">
        <v>1</v>
      </c>
      <c r="E99" s="39" t="s">
        <v>2</v>
      </c>
      <c r="F99" s="40" t="s">
        <v>3</v>
      </c>
      <c r="G99" s="41" t="s">
        <v>4</v>
      </c>
      <c r="H99" s="42" t="s">
        <v>5</v>
      </c>
    </row>
    <row r="100" spans="2:8" ht="19.5" customHeight="1" x14ac:dyDescent="0.3">
      <c r="B100" s="48">
        <v>37</v>
      </c>
      <c r="C100" s="48" t="str">
        <f>VLOOKUP(VLOOKUP($B100,'Paring list'!$A:$H,COLUMN(),0),Clubs!$A:$C,3,0)</f>
        <v>YCG</v>
      </c>
      <c r="D100" s="48" t="str">
        <f>VLOOKUP(VLOOKUP($B100,'Paring list'!$A:$H,COLUMN(),0),Clubs!$A:$C,3,0)</f>
        <v>CVHM</v>
      </c>
      <c r="E100" s="48" t="str">
        <f>VLOOKUP(VLOOKUP($B100,'Paring list'!$A:$H,COLUMN(),0),Clubs!$A:$C,3,0)</f>
        <v>YCF</v>
      </c>
      <c r="F100" s="48" t="str">
        <f>VLOOKUP(VLOOKUP($B100,'Paring list'!$A:$H,COLUMN(),0),Clubs!$A:$C,3,0)</f>
        <v>CNV</v>
      </c>
      <c r="G100" s="48" t="str">
        <f>VLOOKUP(VLOOKUP($B100,'Paring list'!$A:$H,COLUMN(),0),Clubs!$A:$C,3,0)</f>
        <v>SNO</v>
      </c>
      <c r="H100" s="48" t="str">
        <f>VLOOKUP(VLOOKUP($B100,'Paring list'!$A:$H,COLUMN(),0),Clubs!$A:$C,3,0)</f>
        <v>CNCP</v>
      </c>
    </row>
    <row r="101" spans="2:8" ht="19.5" customHeight="1" x14ac:dyDescent="0.3">
      <c r="B101" s="44"/>
      <c r="C101" s="57"/>
      <c r="D101" s="57"/>
      <c r="E101" s="57"/>
      <c r="F101" s="57"/>
      <c r="G101" s="57"/>
      <c r="H101" s="57"/>
    </row>
    <row r="102" spans="2:8" ht="19.5" customHeight="1" x14ac:dyDescent="0.3">
      <c r="B102" s="49">
        <v>38</v>
      </c>
      <c r="C102" s="49" t="str">
        <f>VLOOKUP(VLOOKUP($B102,'Paring list'!$A:$H,COLUMN(),0),Clubs!$A:$C,3,0)</f>
        <v>BBN</v>
      </c>
      <c r="D102" s="49" t="str">
        <f>VLOOKUP(VLOOKUP($B102,'Paring list'!$A:$H,COLUMN(),0),Clubs!$A:$C,3,0)</f>
        <v>BNMV</v>
      </c>
      <c r="E102" s="49" t="str">
        <f>VLOOKUP(VLOOKUP($B102,'Paring list'!$A:$H,COLUMN(),0),Clubs!$A:$C,3,0)</f>
        <v>APCC</v>
      </c>
      <c r="F102" s="49" t="str">
        <f>VLOOKUP(VLOOKUP($B102,'Paring list'!$A:$H,COLUMN(),0),Clubs!$A:$C,3,0)</f>
        <v>CVA</v>
      </c>
      <c r="G102" s="49" t="str">
        <f>VLOOKUP(VLOOKUP($B102,'Paring list'!$A:$H,COLUMN(),0),Clubs!$A:$C,3,0)</f>
        <v>CVSAE</v>
      </c>
      <c r="H102" s="49" t="str">
        <f>VLOOKUP(VLOOKUP($B102,'Paring list'!$A:$H,COLUMN(),0),Clubs!$A:$C,3,0)</f>
        <v>SRH</v>
      </c>
    </row>
    <row r="103" spans="2:8" ht="19.5" customHeight="1" x14ac:dyDescent="0.3">
      <c r="B103" s="44"/>
      <c r="C103" s="57"/>
      <c r="D103" s="57"/>
      <c r="E103" s="57"/>
      <c r="F103" s="57"/>
      <c r="G103" s="57"/>
      <c r="H103" s="57"/>
    </row>
    <row r="104" spans="2:8" ht="19.5" customHeight="1" x14ac:dyDescent="0.3">
      <c r="B104" s="48">
        <v>39</v>
      </c>
      <c r="C104" s="48" t="str">
        <f>VLOOKUP(VLOOKUP($B104,'Paring list'!$A:$H,COLUMN(),0),Clubs!$A:$C,3,0)</f>
        <v>YCCa</v>
      </c>
      <c r="D104" s="48" t="str">
        <f>VLOOKUP(VLOOKUP($B104,'Paring list'!$A:$H,COLUMN(),0),Clubs!$A:$C,3,0)</f>
        <v>SNBSM</v>
      </c>
      <c r="E104" s="48" t="str">
        <f>VLOOKUP(VLOOKUP($B104,'Paring list'!$A:$H,COLUMN(),0),Clubs!$A:$C,3,0)</f>
        <v>SRA</v>
      </c>
      <c r="F104" s="48" t="str">
        <f>VLOOKUP(VLOOKUP($B104,'Paring list'!$A:$H,COLUMN(),0),Clubs!$A:$C,3,0)</f>
        <v>SRR</v>
      </c>
      <c r="G104" s="48" t="str">
        <f>VLOOKUP(VLOOKUP($B104,'Paring list'!$A:$H,COLUMN(),0),Clubs!$A:$C,3,0)</f>
        <v>YCCh</v>
      </c>
      <c r="H104" s="48" t="str">
        <f>VLOOKUP(VLOOKUP($B104,'Paring list'!$A:$H,COLUMN(),0),Clubs!$A:$C,3,0)</f>
        <v>SNPH</v>
      </c>
    </row>
    <row r="105" spans="2:8" ht="19.5" customHeight="1" x14ac:dyDescent="0.3">
      <c r="B105" s="44"/>
      <c r="C105" s="57"/>
      <c r="D105" s="57"/>
      <c r="E105" s="57"/>
      <c r="F105" s="57"/>
      <c r="G105" s="57"/>
      <c r="H105" s="57"/>
    </row>
    <row r="106" spans="2:8" ht="28.5" customHeight="1" x14ac:dyDescent="0.5">
      <c r="B106" s="46" t="s">
        <v>67</v>
      </c>
      <c r="C106" s="46"/>
      <c r="D106" s="46"/>
      <c r="E106" s="46"/>
      <c r="F106" s="46"/>
      <c r="G106" s="46"/>
      <c r="H106" s="46"/>
    </row>
    <row r="107" spans="2:8" ht="19.5" customHeight="1" x14ac:dyDescent="0.35">
      <c r="B107" s="47" t="s">
        <v>44</v>
      </c>
      <c r="C107" s="37" t="s">
        <v>0</v>
      </c>
      <c r="D107" s="38" t="s">
        <v>1</v>
      </c>
      <c r="E107" s="39" t="s">
        <v>2</v>
      </c>
      <c r="F107" s="40" t="s">
        <v>3</v>
      </c>
      <c r="G107" s="41" t="s">
        <v>4</v>
      </c>
      <c r="H107" s="42" t="s">
        <v>5</v>
      </c>
    </row>
    <row r="108" spans="2:8" ht="19.5" customHeight="1" x14ac:dyDescent="0.3">
      <c r="B108" s="48">
        <v>40</v>
      </c>
      <c r="C108" s="48" t="str">
        <f>VLOOKUP(VLOOKUP($B108,'Paring list'!$A:$H,COLUMN(),0),Clubs!$A:$C,3,0)</f>
        <v>CNV</v>
      </c>
      <c r="D108" s="48" t="str">
        <f>VLOOKUP(VLOOKUP($B108,'Paring list'!$A:$H,COLUMN(),0),Clubs!$A:$C,3,0)</f>
        <v>CVA</v>
      </c>
      <c r="E108" s="48" t="str">
        <f>VLOOKUP(VLOOKUP($B108,'Paring list'!$A:$H,COLUMN(),0),Clubs!$A:$C,3,0)</f>
        <v>SRA</v>
      </c>
      <c r="F108" s="48" t="str">
        <f>VLOOKUP(VLOOKUP($B108,'Paring list'!$A:$H,COLUMN(),0),Clubs!$A:$C,3,0)</f>
        <v>BBN</v>
      </c>
      <c r="G108" s="48" t="str">
        <f>VLOOKUP(VLOOKUP($B108,'Paring list'!$A:$H,COLUMN(),0),Clubs!$A:$C,3,0)</f>
        <v>CVHM</v>
      </c>
      <c r="H108" s="48" t="str">
        <f>VLOOKUP(VLOOKUP($B108,'Paring list'!$A:$H,COLUMN(),0),Clubs!$A:$C,3,0)</f>
        <v>SNPH</v>
      </c>
    </row>
    <row r="109" spans="2:8" ht="19.5" customHeight="1" x14ac:dyDescent="0.3">
      <c r="B109" s="44"/>
      <c r="C109" s="57"/>
      <c r="D109" s="57"/>
      <c r="E109" s="57"/>
      <c r="F109" s="57"/>
      <c r="G109" s="57"/>
      <c r="H109" s="57"/>
    </row>
    <row r="110" spans="2:8" ht="19.5" customHeight="1" x14ac:dyDescent="0.3">
      <c r="B110" s="49">
        <v>41</v>
      </c>
      <c r="C110" s="49" t="str">
        <f>VLOOKUP(VLOOKUP($B110,'Paring list'!$A:$H,COLUMN(),0),Clubs!$A:$C,3,0)</f>
        <v>SNO</v>
      </c>
      <c r="D110" s="49" t="str">
        <f>VLOOKUP(VLOOKUP($B110,'Paring list'!$A:$H,COLUMN(),0),Clubs!$A:$C,3,0)</f>
        <v>YCCh</v>
      </c>
      <c r="E110" s="49" t="str">
        <f>VLOOKUP(VLOOKUP($B110,'Paring list'!$A:$H,COLUMN(),0),Clubs!$A:$C,3,0)</f>
        <v>YCF</v>
      </c>
      <c r="F110" s="49" t="str">
        <f>VLOOKUP(VLOOKUP($B110,'Paring list'!$A:$H,COLUMN(),0),Clubs!$A:$C,3,0)</f>
        <v>CVSAE</v>
      </c>
      <c r="G110" s="49" t="str">
        <f>VLOOKUP(VLOOKUP($B110,'Paring list'!$A:$H,COLUMN(),0),Clubs!$A:$C,3,0)</f>
        <v>SRR</v>
      </c>
      <c r="H110" s="49" t="str">
        <f>VLOOKUP(VLOOKUP($B110,'Paring list'!$A:$H,COLUMN(),0),Clubs!$A:$C,3,0)</f>
        <v>SRH</v>
      </c>
    </row>
    <row r="111" spans="2:8" ht="19.5" customHeight="1" x14ac:dyDescent="0.3">
      <c r="B111" s="44"/>
      <c r="C111" s="57"/>
      <c r="D111" s="57"/>
      <c r="E111" s="57"/>
      <c r="F111" s="57"/>
      <c r="G111" s="57"/>
      <c r="H111" s="57"/>
    </row>
    <row r="112" spans="2:8" ht="19.5" customHeight="1" x14ac:dyDescent="0.3">
      <c r="B112" s="48">
        <v>42</v>
      </c>
      <c r="C112" s="48" t="str">
        <f>VLOOKUP(VLOOKUP($B112,'Paring list'!$A:$H,COLUMN(),0),Clubs!$A:$C,3,0)</f>
        <v>YCCa</v>
      </c>
      <c r="D112" s="48" t="str">
        <f>VLOOKUP(VLOOKUP($B112,'Paring list'!$A:$H,COLUMN(),0),Clubs!$A:$C,3,0)</f>
        <v>APCC</v>
      </c>
      <c r="E112" s="48" t="str">
        <f>VLOOKUP(VLOOKUP($B112,'Paring list'!$A:$H,COLUMN(),0),Clubs!$A:$C,3,0)</f>
        <v>YCG</v>
      </c>
      <c r="F112" s="48" t="str">
        <f>VLOOKUP(VLOOKUP($B112,'Paring list'!$A:$H,COLUMN(),0),Clubs!$A:$C,3,0)</f>
        <v>SNBSM</v>
      </c>
      <c r="G112" s="48" t="str">
        <f>VLOOKUP(VLOOKUP($B112,'Paring list'!$A:$H,COLUMN(),0),Clubs!$A:$C,3,0)</f>
        <v>CNCP</v>
      </c>
      <c r="H112" s="48" t="str">
        <f>VLOOKUP(VLOOKUP($B112,'Paring list'!$A:$H,COLUMN(),0),Clubs!$A:$C,3,0)</f>
        <v>BNMV</v>
      </c>
    </row>
    <row r="113" spans="2:8" ht="19.5" customHeight="1" x14ac:dyDescent="0.3">
      <c r="B113" s="44"/>
      <c r="C113" s="57"/>
      <c r="D113" s="57"/>
      <c r="E113" s="57"/>
      <c r="F113" s="57"/>
      <c r="G113" s="57"/>
      <c r="H113" s="57"/>
    </row>
    <row r="114" spans="2:8" ht="28.5" customHeight="1" x14ac:dyDescent="0.5">
      <c r="B114" s="46" t="s">
        <v>68</v>
      </c>
      <c r="C114" s="46"/>
      <c r="D114" s="46"/>
      <c r="E114" s="46"/>
      <c r="F114" s="46"/>
      <c r="G114" s="46"/>
      <c r="H114" s="46"/>
    </row>
    <row r="115" spans="2:8" ht="19.5" customHeight="1" x14ac:dyDescent="0.35">
      <c r="B115" s="47" t="s">
        <v>44</v>
      </c>
      <c r="C115" s="37" t="s">
        <v>0</v>
      </c>
      <c r="D115" s="38" t="s">
        <v>1</v>
      </c>
      <c r="E115" s="39" t="s">
        <v>2</v>
      </c>
      <c r="F115" s="40" t="s">
        <v>3</v>
      </c>
      <c r="G115" s="41" t="s">
        <v>4</v>
      </c>
      <c r="H115" s="42" t="s">
        <v>5</v>
      </c>
    </row>
    <row r="116" spans="2:8" ht="19.5" customHeight="1" x14ac:dyDescent="0.3">
      <c r="B116" s="48">
        <v>43</v>
      </c>
      <c r="C116" s="48" t="str">
        <f>VLOOKUP(VLOOKUP($B116,'Paring list'!$A:$H,COLUMN(),0),Clubs!$A:$C,3,0)</f>
        <v>BBN</v>
      </c>
      <c r="D116" s="48" t="str">
        <f>VLOOKUP(VLOOKUP($B116,'Paring list'!$A:$H,COLUMN(),0),Clubs!$A:$C,3,0)</f>
        <v>SRA</v>
      </c>
      <c r="E116" s="48" t="str">
        <f>VLOOKUP(VLOOKUP($B116,'Paring list'!$A:$H,COLUMN(),0),Clubs!$A:$C,3,0)</f>
        <v>SRH</v>
      </c>
      <c r="F116" s="48" t="str">
        <f>VLOOKUP(VLOOKUP($B116,'Paring list'!$A:$H,COLUMN(),0),Clubs!$A:$C,3,0)</f>
        <v>SNBSM</v>
      </c>
      <c r="G116" s="48" t="str">
        <f>VLOOKUP(VLOOKUP($B116,'Paring list'!$A:$H,COLUMN(),0),Clubs!$A:$C,3,0)</f>
        <v>SRR</v>
      </c>
      <c r="H116" s="48" t="str">
        <f>VLOOKUP(VLOOKUP($B116,'Paring list'!$A:$H,COLUMN(),0),Clubs!$A:$C,3,0)</f>
        <v>YCF</v>
      </c>
    </row>
    <row r="117" spans="2:8" ht="19.5" customHeight="1" x14ac:dyDescent="0.3">
      <c r="B117" s="44"/>
      <c r="C117" s="57"/>
      <c r="D117" s="57"/>
      <c r="E117" s="57"/>
      <c r="F117" s="57"/>
      <c r="G117" s="57"/>
      <c r="H117" s="57"/>
    </row>
    <row r="118" spans="2:8" ht="19.5" customHeight="1" x14ac:dyDescent="0.3">
      <c r="B118" s="49">
        <v>44</v>
      </c>
      <c r="C118" s="49" t="str">
        <f>VLOOKUP(VLOOKUP($B118,'Paring list'!$A:$H,COLUMN(),0),Clubs!$A:$C,3,0)</f>
        <v>CVSAE</v>
      </c>
      <c r="D118" s="49" t="str">
        <f>VLOOKUP(VLOOKUP($B118,'Paring list'!$A:$H,COLUMN(),0),Clubs!$A:$C,3,0)</f>
        <v>BNMV</v>
      </c>
      <c r="E118" s="49" t="str">
        <f>VLOOKUP(VLOOKUP($B118,'Paring list'!$A:$H,COLUMN(),0),Clubs!$A:$C,3,0)</f>
        <v>YCG</v>
      </c>
      <c r="F118" s="49" t="str">
        <f>VLOOKUP(VLOOKUP($B118,'Paring list'!$A:$H,COLUMN(),0),Clubs!$A:$C,3,0)</f>
        <v>CVHM</v>
      </c>
      <c r="G118" s="49" t="str">
        <f>VLOOKUP(VLOOKUP($B118,'Paring list'!$A:$H,COLUMN(),0),Clubs!$A:$C,3,0)</f>
        <v>YCCa</v>
      </c>
      <c r="H118" s="49" t="str">
        <f>VLOOKUP(VLOOKUP($B118,'Paring list'!$A:$H,COLUMN(),0),Clubs!$A:$C,3,0)</f>
        <v>SNO</v>
      </c>
    </row>
    <row r="119" spans="2:8" ht="19.5" customHeight="1" x14ac:dyDescent="0.3">
      <c r="B119" s="44"/>
      <c r="C119" s="57"/>
      <c r="D119" s="57"/>
      <c r="E119" s="57"/>
      <c r="F119" s="57"/>
      <c r="G119" s="57"/>
      <c r="H119" s="57"/>
    </row>
    <row r="120" spans="2:8" ht="19.5" customHeight="1" x14ac:dyDescent="0.3">
      <c r="B120" s="48">
        <v>45</v>
      </c>
      <c r="C120" s="48" t="str">
        <f>VLOOKUP(VLOOKUP($B120,'Paring list'!$A:$H,COLUMN(),0),Clubs!$A:$C,3,0)</f>
        <v>APCC</v>
      </c>
      <c r="D120" s="48" t="str">
        <f>VLOOKUP(VLOOKUP($B120,'Paring list'!$A:$H,COLUMN(),0),Clubs!$A:$C,3,0)</f>
        <v>SNPH</v>
      </c>
      <c r="E120" s="48" t="str">
        <f>VLOOKUP(VLOOKUP($B120,'Paring list'!$A:$H,COLUMN(),0),Clubs!$A:$C,3,0)</f>
        <v>CVA</v>
      </c>
      <c r="F120" s="48" t="str">
        <f>VLOOKUP(VLOOKUP($B120,'Paring list'!$A:$H,COLUMN(),0),Clubs!$A:$C,3,0)</f>
        <v>CNCP</v>
      </c>
      <c r="G120" s="48" t="str">
        <f>VLOOKUP(VLOOKUP($B120,'Paring list'!$A:$H,COLUMN(),0),Clubs!$A:$C,3,0)</f>
        <v>YCCh</v>
      </c>
      <c r="H120" s="48" t="str">
        <f>VLOOKUP(VLOOKUP($B120,'Paring list'!$A:$H,COLUMN(),0),Clubs!$A:$C,3,0)</f>
        <v>CNV</v>
      </c>
    </row>
    <row r="121" spans="2:8" ht="19.5" customHeight="1" x14ac:dyDescent="0.3">
      <c r="B121" s="44"/>
      <c r="C121" s="57"/>
      <c r="D121" s="57"/>
      <c r="E121" s="57"/>
      <c r="F121" s="57"/>
      <c r="G121" s="57"/>
      <c r="H121" s="57"/>
    </row>
    <row r="122" spans="2:8" ht="28.5" customHeight="1" x14ac:dyDescent="0.5">
      <c r="B122" s="46" t="s">
        <v>69</v>
      </c>
      <c r="C122" s="46"/>
      <c r="D122" s="46"/>
      <c r="E122" s="46"/>
      <c r="F122" s="46"/>
      <c r="G122" s="46"/>
      <c r="H122" s="46"/>
    </row>
    <row r="123" spans="2:8" ht="19.5" customHeight="1" x14ac:dyDescent="0.35">
      <c r="B123" s="47" t="s">
        <v>44</v>
      </c>
      <c r="C123" s="37" t="s">
        <v>0</v>
      </c>
      <c r="D123" s="38" t="s">
        <v>1</v>
      </c>
      <c r="E123" s="39" t="s">
        <v>2</v>
      </c>
      <c r="F123" s="40" t="s">
        <v>3</v>
      </c>
      <c r="G123" s="41" t="s">
        <v>4</v>
      </c>
      <c r="H123" s="42" t="s">
        <v>5</v>
      </c>
    </row>
    <row r="124" spans="2:8" ht="19.5" customHeight="1" x14ac:dyDescent="0.3">
      <c r="B124" s="48">
        <v>46</v>
      </c>
      <c r="C124" s="48" t="str">
        <f>VLOOKUP(VLOOKUP($B124,'Paring list'!$A:$H,COLUMN(),0),Clubs!$A:$C,3,0)</f>
        <v>SRR</v>
      </c>
      <c r="D124" s="48" t="str">
        <f>VLOOKUP(VLOOKUP($B124,'Paring list'!$A:$H,COLUMN(),0),Clubs!$A:$C,3,0)</f>
        <v>CVA</v>
      </c>
      <c r="E124" s="48" t="str">
        <f>VLOOKUP(VLOOKUP($B124,'Paring list'!$A:$H,COLUMN(),0),Clubs!$A:$C,3,0)</f>
        <v>YCF</v>
      </c>
      <c r="F124" s="48" t="str">
        <f>VLOOKUP(VLOOKUP($B124,'Paring list'!$A:$H,COLUMN(),0),Clubs!$A:$C,3,0)</f>
        <v>SNBSM</v>
      </c>
      <c r="G124" s="48" t="str">
        <f>VLOOKUP(VLOOKUP($B124,'Paring list'!$A:$H,COLUMN(),0),Clubs!$A:$C,3,0)</f>
        <v>APCC</v>
      </c>
      <c r="H124" s="48" t="str">
        <f>VLOOKUP(VLOOKUP($B124,'Paring list'!$A:$H,COLUMN(),0),Clubs!$A:$C,3,0)</f>
        <v>CNCP</v>
      </c>
    </row>
    <row r="125" spans="2:8" ht="19.5" customHeight="1" x14ac:dyDescent="0.3">
      <c r="B125" s="44"/>
      <c r="C125" s="57"/>
      <c r="D125" s="57"/>
      <c r="E125" s="57"/>
      <c r="F125" s="57"/>
      <c r="G125" s="57"/>
      <c r="H125" s="57"/>
    </row>
    <row r="126" spans="2:8" ht="19.5" customHeight="1" x14ac:dyDescent="0.3">
      <c r="B126" s="49">
        <v>47</v>
      </c>
      <c r="C126" s="49" t="str">
        <f>VLOOKUP(VLOOKUP($B126,'Paring list'!$A:$H,COLUMN(),0),Clubs!$A:$C,3,0)</f>
        <v>CVHM</v>
      </c>
      <c r="D126" s="49" t="str">
        <f>VLOOKUP(VLOOKUP($B126,'Paring list'!$A:$H,COLUMN(),0),Clubs!$A:$C,3,0)</f>
        <v>CNV</v>
      </c>
      <c r="E126" s="49" t="str">
        <f>VLOOKUP(VLOOKUP($B126,'Paring list'!$A:$H,COLUMN(),0),Clubs!$A:$C,3,0)</f>
        <v>BNMV</v>
      </c>
      <c r="F126" s="49" t="str">
        <f>VLOOKUP(VLOOKUP($B126,'Paring list'!$A:$H,COLUMN(),0),Clubs!$A:$C,3,0)</f>
        <v>SNO</v>
      </c>
      <c r="G126" s="49" t="str">
        <f>VLOOKUP(VLOOKUP($B126,'Paring list'!$A:$H,COLUMN(),0),Clubs!$A:$C,3,0)</f>
        <v>SRH</v>
      </c>
      <c r="H126" s="49" t="str">
        <f>VLOOKUP(VLOOKUP($B126,'Paring list'!$A:$H,COLUMN(),0),Clubs!$A:$C,3,0)</f>
        <v>YCCh</v>
      </c>
    </row>
    <row r="127" spans="2:8" ht="19.5" customHeight="1" x14ac:dyDescent="0.3">
      <c r="B127" s="44"/>
      <c r="C127" s="57"/>
      <c r="D127" s="57"/>
      <c r="E127" s="57"/>
      <c r="F127" s="57"/>
      <c r="G127" s="57"/>
      <c r="H127" s="57"/>
    </row>
    <row r="128" spans="2:8" ht="19.5" customHeight="1" x14ac:dyDescent="0.3">
      <c r="B128" s="48">
        <v>48</v>
      </c>
      <c r="C128" s="48" t="str">
        <f>VLOOKUP(VLOOKUP($B128,'Paring list'!$A:$H,COLUMN(),0),Clubs!$A:$C,3,0)</f>
        <v>BBN</v>
      </c>
      <c r="D128" s="48" t="str">
        <f>VLOOKUP(VLOOKUP($B128,'Paring list'!$A:$H,COLUMN(),0),Clubs!$A:$C,3,0)</f>
        <v>SNPH</v>
      </c>
      <c r="E128" s="48" t="str">
        <f>VLOOKUP(VLOOKUP($B128,'Paring list'!$A:$H,COLUMN(),0),Clubs!$A:$C,3,0)</f>
        <v>YCCa</v>
      </c>
      <c r="F128" s="48" t="str">
        <f>VLOOKUP(VLOOKUP($B128,'Paring list'!$A:$H,COLUMN(),0),Clubs!$A:$C,3,0)</f>
        <v>YCG</v>
      </c>
      <c r="G128" s="48" t="str">
        <f>VLOOKUP(VLOOKUP($B128,'Paring list'!$A:$H,COLUMN(),0),Clubs!$A:$C,3,0)</f>
        <v>CVSAE</v>
      </c>
      <c r="H128" s="48" t="str">
        <f>VLOOKUP(VLOOKUP($B128,'Paring list'!$A:$H,COLUMN(),0),Clubs!$A:$C,3,0)</f>
        <v>SRA</v>
      </c>
    </row>
    <row r="129" spans="2:8" ht="19.5" customHeight="1" x14ac:dyDescent="0.3">
      <c r="B129" s="44"/>
      <c r="C129" s="57"/>
      <c r="D129" s="57"/>
      <c r="E129" s="57"/>
      <c r="F129" s="57"/>
      <c r="G129" s="57"/>
      <c r="H129" s="57"/>
    </row>
    <row r="130" spans="2:8" ht="28.5" customHeight="1" x14ac:dyDescent="0.5">
      <c r="B130" s="46" t="s">
        <v>70</v>
      </c>
      <c r="C130" s="46"/>
      <c r="D130" s="46"/>
      <c r="E130" s="46"/>
      <c r="F130" s="46"/>
      <c r="G130" s="46"/>
      <c r="H130" s="46"/>
    </row>
    <row r="131" spans="2:8" ht="14.25" customHeight="1" x14ac:dyDescent="0.35">
      <c r="B131" s="47" t="s">
        <v>44</v>
      </c>
      <c r="C131" s="37" t="s">
        <v>0</v>
      </c>
      <c r="D131" s="38" t="s">
        <v>1</v>
      </c>
      <c r="E131" s="39" t="s">
        <v>2</v>
      </c>
      <c r="F131" s="40" t="s">
        <v>3</v>
      </c>
      <c r="G131" s="41" t="s">
        <v>4</v>
      </c>
      <c r="H131" s="42" t="s">
        <v>5</v>
      </c>
    </row>
    <row r="132" spans="2:8" ht="19.5" customHeight="1" x14ac:dyDescent="0.3">
      <c r="B132" s="48">
        <v>49</v>
      </c>
      <c r="C132" s="48" t="str">
        <f>VLOOKUP(VLOOKUP($B132,'Paring list'!$A:$H,COLUMN(),0),Clubs!$A:$C,3,0)</f>
        <v>CVA</v>
      </c>
      <c r="D132" s="48" t="str">
        <f>VLOOKUP(VLOOKUP($B132,'Paring list'!$A:$H,COLUMN(),0),Clubs!$A:$C,3,0)</f>
        <v>YCG</v>
      </c>
      <c r="E132" s="48" t="str">
        <f>VLOOKUP(VLOOKUP($B132,'Paring list'!$A:$H,COLUMN(),0),Clubs!$A:$C,3,0)</f>
        <v>CNCP</v>
      </c>
      <c r="F132" s="48" t="str">
        <f>VLOOKUP(VLOOKUP($B132,'Paring list'!$A:$H,COLUMN(),0),Clubs!$A:$C,3,0)</f>
        <v>CNV</v>
      </c>
      <c r="G132" s="48" t="str">
        <f>VLOOKUP(VLOOKUP($B132,'Paring list'!$A:$H,COLUMN(),0),Clubs!$A:$C,3,0)</f>
        <v>SNBSM</v>
      </c>
      <c r="H132" s="48" t="str">
        <f>VLOOKUP(VLOOKUP($B132,'Paring list'!$A:$H,COLUMN(),0),Clubs!$A:$C,3,0)</f>
        <v>SNO</v>
      </c>
    </row>
    <row r="133" spans="2:8" ht="19.5" customHeight="1" x14ac:dyDescent="0.3">
      <c r="B133" s="44"/>
      <c r="C133" s="57"/>
      <c r="D133" s="57"/>
      <c r="E133" s="57"/>
      <c r="F133" s="57"/>
      <c r="G133" s="57"/>
      <c r="H133" s="57"/>
    </row>
    <row r="134" spans="2:8" ht="19.5" customHeight="1" x14ac:dyDescent="0.3">
      <c r="B134" s="49">
        <v>50</v>
      </c>
      <c r="C134" s="49" t="str">
        <f>VLOOKUP(VLOOKUP($B134,'Paring list'!$A:$H,COLUMN(),0),Clubs!$A:$C,3,0)</f>
        <v>APCC</v>
      </c>
      <c r="D134" s="49" t="str">
        <f>VLOOKUP(VLOOKUP($B134,'Paring list'!$A:$H,COLUMN(),0),Clubs!$A:$C,3,0)</f>
        <v>YCCa</v>
      </c>
      <c r="E134" s="49" t="str">
        <f>VLOOKUP(VLOOKUP($B134,'Paring list'!$A:$H,COLUMN(),0),Clubs!$A:$C,3,0)</f>
        <v>BBN</v>
      </c>
      <c r="F134" s="49" t="str">
        <f>VLOOKUP(VLOOKUP($B134,'Paring list'!$A:$H,COLUMN(),0),Clubs!$A:$C,3,0)</f>
        <v>BNMV</v>
      </c>
      <c r="G134" s="49" t="str">
        <f>VLOOKUP(VLOOKUP($B134,'Paring list'!$A:$H,COLUMN(),0),Clubs!$A:$C,3,0)</f>
        <v>SRR</v>
      </c>
      <c r="H134" s="49" t="str">
        <f>VLOOKUP(VLOOKUP($B134,'Paring list'!$A:$H,COLUMN(),0),Clubs!$A:$C,3,0)</f>
        <v>YCCh</v>
      </c>
    </row>
    <row r="135" spans="2:8" ht="19.5" customHeight="1" x14ac:dyDescent="0.3">
      <c r="B135" s="44"/>
      <c r="C135" s="57"/>
      <c r="D135" s="57"/>
      <c r="E135" s="57"/>
      <c r="F135" s="57"/>
      <c r="G135" s="57"/>
      <c r="H135" s="57"/>
    </row>
    <row r="136" spans="2:8" ht="19.5" customHeight="1" x14ac:dyDescent="0.3">
      <c r="B136" s="48">
        <v>51</v>
      </c>
      <c r="C136" s="48" t="str">
        <f>VLOOKUP(VLOOKUP($B136,'Paring list'!$A:$H,COLUMN(),0),Clubs!$A:$C,3,0)</f>
        <v>SRA</v>
      </c>
      <c r="D136" s="48" t="str">
        <f>VLOOKUP(VLOOKUP($B136,'Paring list'!$A:$H,COLUMN(),0),Clubs!$A:$C,3,0)</f>
        <v>CVSAE</v>
      </c>
      <c r="E136" s="48" t="str">
        <f>VLOOKUP(VLOOKUP($B136,'Paring list'!$A:$H,COLUMN(),0),Clubs!$A:$C,3,0)</f>
        <v>SRH</v>
      </c>
      <c r="F136" s="48" t="str">
        <f>VLOOKUP(VLOOKUP($B136,'Paring list'!$A:$H,COLUMN(),0),Clubs!$A:$C,3,0)</f>
        <v>SNPH</v>
      </c>
      <c r="G136" s="48" t="str">
        <f>VLOOKUP(VLOOKUP($B136,'Paring list'!$A:$H,COLUMN(),0),Clubs!$A:$C,3,0)</f>
        <v>YCF</v>
      </c>
      <c r="H136" s="48" t="str">
        <f>VLOOKUP(VLOOKUP($B136,'Paring list'!$A:$H,COLUMN(),0),Clubs!$A:$C,3,0)</f>
        <v>CVHM</v>
      </c>
    </row>
    <row r="137" spans="2:8" ht="19.5" customHeight="1" x14ac:dyDescent="0.3">
      <c r="B137" s="44"/>
      <c r="C137" s="57"/>
      <c r="D137" s="57"/>
      <c r="E137" s="57"/>
      <c r="F137" s="57"/>
      <c r="G137" s="57"/>
      <c r="H137" s="57"/>
    </row>
    <row r="138" spans="2:8" ht="28.5" customHeight="1" x14ac:dyDescent="0.5">
      <c r="B138" s="46" t="s">
        <v>71</v>
      </c>
      <c r="C138" s="46"/>
      <c r="D138" s="46"/>
      <c r="E138" s="46"/>
      <c r="F138" s="46"/>
      <c r="G138" s="46"/>
      <c r="H138" s="46"/>
    </row>
    <row r="139" spans="2:8" ht="14.25" customHeight="1" x14ac:dyDescent="0.35">
      <c r="B139" s="47" t="s">
        <v>44</v>
      </c>
      <c r="C139" s="37" t="s">
        <v>0</v>
      </c>
      <c r="D139" s="38" t="s">
        <v>1</v>
      </c>
      <c r="E139" s="39" t="s">
        <v>2</v>
      </c>
      <c r="F139" s="40" t="s">
        <v>3</v>
      </c>
      <c r="G139" s="41" t="s">
        <v>4</v>
      </c>
      <c r="H139" s="42" t="s">
        <v>5</v>
      </c>
    </row>
    <row r="140" spans="2:8" ht="19.5" customHeight="1" x14ac:dyDescent="0.3">
      <c r="B140" s="48">
        <v>52</v>
      </c>
      <c r="C140" s="48" t="str">
        <f>VLOOKUP(VLOOKUP($B140,'Paring list'!$A:$H,COLUMN(),0),Clubs!$A:$C,3,0)</f>
        <v>CNV</v>
      </c>
      <c r="D140" s="48" t="str">
        <f>VLOOKUP(VLOOKUP($B140,'Paring list'!$A:$H,COLUMN(),0),Clubs!$A:$C,3,0)</f>
        <v>YCCh</v>
      </c>
      <c r="E140" s="48" t="str">
        <f>VLOOKUP(VLOOKUP($B140,'Paring list'!$A:$H,COLUMN(),0),Clubs!$A:$C,3,0)</f>
        <v>CVHM</v>
      </c>
      <c r="F140" s="48" t="str">
        <f>VLOOKUP(VLOOKUP($B140,'Paring list'!$A:$H,COLUMN(),0),Clubs!$A:$C,3,0)</f>
        <v>CVA</v>
      </c>
      <c r="G140" s="48" t="str">
        <f>VLOOKUP(VLOOKUP($B140,'Paring list'!$A:$H,COLUMN(),0),Clubs!$A:$C,3,0)</f>
        <v>CVSAE</v>
      </c>
      <c r="H140" s="48" t="str">
        <f>VLOOKUP(VLOOKUP($B140,'Paring list'!$A:$H,COLUMN(),0),Clubs!$A:$C,3,0)</f>
        <v>SNBSM</v>
      </c>
    </row>
    <row r="141" spans="2:8" ht="19.5" customHeight="1" x14ac:dyDescent="0.3">
      <c r="B141" s="44"/>
      <c r="C141" s="57"/>
      <c r="D141" s="57"/>
      <c r="E141" s="57"/>
      <c r="F141" s="57"/>
      <c r="G141" s="57"/>
      <c r="H141" s="57"/>
    </row>
    <row r="142" spans="2:8" ht="19.5" customHeight="1" x14ac:dyDescent="0.3">
      <c r="B142" s="49">
        <v>53</v>
      </c>
      <c r="C142" s="49" t="str">
        <f>VLOOKUP(VLOOKUP($B142,'Paring list'!$A:$H,COLUMN(),0),Clubs!$A:$C,3,0)</f>
        <v>YCG</v>
      </c>
      <c r="D142" s="49" t="str">
        <f>VLOOKUP(VLOOKUP($B142,'Paring list'!$A:$H,COLUMN(),0),Clubs!$A:$C,3,0)</f>
        <v>BNMV</v>
      </c>
      <c r="E142" s="49" t="str">
        <f>VLOOKUP(VLOOKUP($B142,'Paring list'!$A:$H,COLUMN(),0),Clubs!$A:$C,3,0)</f>
        <v>YCF</v>
      </c>
      <c r="F142" s="49" t="str">
        <f>VLOOKUP(VLOOKUP($B142,'Paring list'!$A:$H,COLUMN(),0),Clubs!$A:$C,3,0)</f>
        <v>SRH</v>
      </c>
      <c r="G142" s="49" t="str">
        <f>VLOOKUP(VLOOKUP($B142,'Paring list'!$A:$H,COLUMN(),0),Clubs!$A:$C,3,0)</f>
        <v>CNCP</v>
      </c>
      <c r="H142" s="49" t="str">
        <f>VLOOKUP(VLOOKUP($B142,'Paring list'!$A:$H,COLUMN(),0),Clubs!$A:$C,3,0)</f>
        <v>SNPH</v>
      </c>
    </row>
    <row r="143" spans="2:8" ht="19.5" customHeight="1" x14ac:dyDescent="0.3">
      <c r="B143" s="44"/>
      <c r="C143" s="57"/>
      <c r="D143" s="57"/>
      <c r="E143" s="57"/>
      <c r="F143" s="57"/>
      <c r="G143" s="57"/>
      <c r="H143" s="57"/>
    </row>
    <row r="144" spans="2:8" ht="19.5" customHeight="1" x14ac:dyDescent="0.3">
      <c r="B144" s="48">
        <v>54</v>
      </c>
      <c r="C144" s="48" t="str">
        <f>VLOOKUP(VLOOKUP($B144,'Paring list'!$A:$H,COLUMN(),0),Clubs!$A:$C,3,0)</f>
        <v>SNO</v>
      </c>
      <c r="D144" s="48" t="str">
        <f>VLOOKUP(VLOOKUP($B144,'Paring list'!$A:$H,COLUMN(),0),Clubs!$A:$C,3,0)</f>
        <v>BBN</v>
      </c>
      <c r="E144" s="48" t="str">
        <f>VLOOKUP(VLOOKUP($B144,'Paring list'!$A:$H,COLUMN(),0),Clubs!$A:$C,3,0)</f>
        <v>APCC</v>
      </c>
      <c r="F144" s="48" t="str">
        <f>VLOOKUP(VLOOKUP($B144,'Paring list'!$A:$H,COLUMN(),0),Clubs!$A:$C,3,0)</f>
        <v>SRA</v>
      </c>
      <c r="G144" s="48" t="str">
        <f>VLOOKUP(VLOOKUP($B144,'Paring list'!$A:$H,COLUMN(),0),Clubs!$A:$C,3,0)</f>
        <v>YCCa</v>
      </c>
      <c r="H144" s="48" t="str">
        <f>VLOOKUP(VLOOKUP($B144,'Paring list'!$A:$H,COLUMN(),0),Clubs!$A:$C,3,0)</f>
        <v>SRR</v>
      </c>
    </row>
    <row r="145" spans="2:8" ht="19.5" customHeight="1" x14ac:dyDescent="0.3">
      <c r="B145" s="44"/>
      <c r="C145" s="57"/>
      <c r="D145" s="57"/>
      <c r="E145" s="57"/>
      <c r="F145" s="57"/>
      <c r="G145" s="57"/>
      <c r="H145" s="57"/>
    </row>
    <row r="146" spans="2:8" ht="28.5" customHeight="1" x14ac:dyDescent="0.5">
      <c r="B146" s="46" t="s">
        <v>72</v>
      </c>
      <c r="C146" s="46"/>
      <c r="D146" s="46"/>
      <c r="E146" s="46"/>
      <c r="F146" s="46"/>
      <c r="G146" s="46"/>
      <c r="H146" s="46"/>
    </row>
    <row r="147" spans="2:8" ht="14.25" customHeight="1" x14ac:dyDescent="0.35">
      <c r="B147" s="47" t="s">
        <v>44</v>
      </c>
      <c r="C147" s="37" t="s">
        <v>0</v>
      </c>
      <c r="D147" s="38" t="s">
        <v>1</v>
      </c>
      <c r="E147" s="39" t="s">
        <v>2</v>
      </c>
      <c r="F147" s="40" t="s">
        <v>3</v>
      </c>
      <c r="G147" s="41" t="s">
        <v>4</v>
      </c>
      <c r="H147" s="42" t="s">
        <v>5</v>
      </c>
    </row>
    <row r="148" spans="2:8" ht="19.5" customHeight="1" x14ac:dyDescent="0.3">
      <c r="B148" s="48">
        <v>55</v>
      </c>
      <c r="C148" s="48" t="str">
        <f>VLOOKUP(VLOOKUP($B148,'Paring list'!$A:$H,COLUMN(),0),Clubs!$A:$C,3,0)</f>
        <v>CVSAE</v>
      </c>
      <c r="D148" s="48" t="str">
        <f>VLOOKUP(VLOOKUP($B148,'Paring list'!$A:$H,COLUMN(),0),Clubs!$A:$C,3,0)</f>
        <v>SNO</v>
      </c>
      <c r="E148" s="48" t="str">
        <f>VLOOKUP(VLOOKUP($B148,'Paring list'!$A:$H,COLUMN(),0),Clubs!$A:$C,3,0)</f>
        <v>CNV</v>
      </c>
      <c r="F148" s="48" t="str">
        <f>VLOOKUP(VLOOKUP($B148,'Paring list'!$A:$H,COLUMN(),0),Clubs!$A:$C,3,0)</f>
        <v>YCCh</v>
      </c>
      <c r="G148" s="48" t="str">
        <f>VLOOKUP(VLOOKUP($B148,'Paring list'!$A:$H,COLUMN(),0),Clubs!$A:$C,3,0)</f>
        <v>YCCa</v>
      </c>
      <c r="H148" s="48" t="str">
        <f>VLOOKUP(VLOOKUP($B148,'Paring list'!$A:$H,COLUMN(),0),Clubs!$A:$C,3,0)</f>
        <v>YCF</v>
      </c>
    </row>
    <row r="149" spans="2:8" ht="19.5" customHeight="1" x14ac:dyDescent="0.3">
      <c r="B149" s="44"/>
      <c r="C149" s="57"/>
      <c r="D149" s="57"/>
      <c r="E149" s="57"/>
      <c r="F149" s="57"/>
      <c r="G149" s="57"/>
      <c r="H149" s="57"/>
    </row>
    <row r="150" spans="2:8" ht="19.5" customHeight="1" x14ac:dyDescent="0.3">
      <c r="B150" s="49">
        <v>56</v>
      </c>
      <c r="C150" s="49" t="str">
        <f>VLOOKUP(VLOOKUP($B150,'Paring list'!$A:$H,COLUMN(),0),Clubs!$A:$C,3,0)</f>
        <v>BNMV</v>
      </c>
      <c r="D150" s="49" t="str">
        <f>VLOOKUP(VLOOKUP($B150,'Paring list'!$A:$H,COLUMN(),0),Clubs!$A:$C,3,0)</f>
        <v>YCG</v>
      </c>
      <c r="E150" s="49" t="str">
        <f>VLOOKUP(VLOOKUP($B150,'Paring list'!$A:$H,COLUMN(),0),Clubs!$A:$C,3,0)</f>
        <v>SNBSM</v>
      </c>
      <c r="F150" s="49" t="str">
        <f>VLOOKUP(VLOOKUP($B150,'Paring list'!$A:$H,COLUMN(),0),Clubs!$A:$C,3,0)</f>
        <v>SRA</v>
      </c>
      <c r="G150" s="49" t="str">
        <f>VLOOKUP(VLOOKUP($B150,'Paring list'!$A:$H,COLUMN(),0),Clubs!$A:$C,3,0)</f>
        <v>APCC</v>
      </c>
      <c r="H150" s="49" t="str">
        <f>VLOOKUP(VLOOKUP($B150,'Paring list'!$A:$H,COLUMN(),0),Clubs!$A:$C,3,0)</f>
        <v>CNCP</v>
      </c>
    </row>
    <row r="151" spans="2:8" ht="19.5" customHeight="1" x14ac:dyDescent="0.3">
      <c r="B151" s="44"/>
      <c r="C151" s="57"/>
      <c r="D151" s="57"/>
      <c r="E151" s="57"/>
      <c r="F151" s="57"/>
      <c r="G151" s="57"/>
      <c r="H151" s="57"/>
    </row>
    <row r="152" spans="2:8" ht="19.5" customHeight="1" x14ac:dyDescent="0.3">
      <c r="B152" s="48">
        <v>57</v>
      </c>
      <c r="C152" s="48" t="str">
        <f>VLOOKUP(VLOOKUP($B152,'Paring list'!$A:$H,COLUMN(),0),Clubs!$A:$C,3,0)</f>
        <v>CVHM</v>
      </c>
      <c r="D152" s="48" t="str">
        <f>VLOOKUP(VLOOKUP($B152,'Paring list'!$A:$H,COLUMN(),0),Clubs!$A:$C,3,0)</f>
        <v>SRH</v>
      </c>
      <c r="E152" s="48" t="str">
        <f>VLOOKUP(VLOOKUP($B152,'Paring list'!$A:$H,COLUMN(),0),Clubs!$A:$C,3,0)</f>
        <v>SNPH</v>
      </c>
      <c r="F152" s="48" t="str">
        <f>VLOOKUP(VLOOKUP($B152,'Paring list'!$A:$H,COLUMN(),0),Clubs!$A:$C,3,0)</f>
        <v>SRR</v>
      </c>
      <c r="G152" s="48" t="str">
        <f>VLOOKUP(VLOOKUP($B152,'Paring list'!$A:$H,COLUMN(),0),Clubs!$A:$C,3,0)</f>
        <v>CVA</v>
      </c>
      <c r="H152" s="48" t="str">
        <f>VLOOKUP(VLOOKUP($B152,'Paring list'!$A:$H,COLUMN(),0),Clubs!$A:$C,3,0)</f>
        <v>BBN</v>
      </c>
    </row>
    <row r="153" spans="2:8" ht="19.5" customHeight="1" x14ac:dyDescent="0.3">
      <c r="B153" s="44"/>
      <c r="C153" s="57"/>
      <c r="D153" s="57"/>
      <c r="E153" s="57"/>
      <c r="F153" s="57"/>
      <c r="G153" s="57"/>
      <c r="H153" s="57"/>
    </row>
    <row r="154" spans="2:8" ht="28.5" customHeight="1" x14ac:dyDescent="0.5">
      <c r="B154" s="46" t="s">
        <v>73</v>
      </c>
      <c r="C154" s="46"/>
      <c r="D154" s="46"/>
      <c r="E154" s="46"/>
      <c r="F154" s="46"/>
      <c r="G154" s="46"/>
      <c r="H154" s="46"/>
    </row>
    <row r="155" spans="2:8" ht="14.25" customHeight="1" x14ac:dyDescent="0.35">
      <c r="B155" s="47" t="s">
        <v>44</v>
      </c>
      <c r="C155" s="37" t="s">
        <v>0</v>
      </c>
      <c r="D155" s="38" t="s">
        <v>1</v>
      </c>
      <c r="E155" s="39" t="s">
        <v>2</v>
      </c>
      <c r="F155" s="40" t="s">
        <v>3</v>
      </c>
      <c r="G155" s="41" t="s">
        <v>4</v>
      </c>
      <c r="H155" s="42" t="s">
        <v>5</v>
      </c>
    </row>
    <row r="156" spans="2:8" ht="19.5" customHeight="1" x14ac:dyDescent="0.3">
      <c r="B156" s="48">
        <v>58</v>
      </c>
      <c r="C156" s="48" t="str">
        <f>VLOOKUP(VLOOKUP($B156,'Paring list'!$A:$H,COLUMN(),0),Clubs!$A:$C,3,0)</f>
        <v>SNBSM</v>
      </c>
      <c r="D156" s="48" t="str">
        <f>VLOOKUP(VLOOKUP($B156,'Paring list'!$A:$H,COLUMN(),0),Clubs!$A:$C,3,0)</f>
        <v>YCF</v>
      </c>
      <c r="E156" s="48" t="str">
        <f>VLOOKUP(VLOOKUP($B156,'Paring list'!$A:$H,COLUMN(),0),Clubs!$A:$C,3,0)</f>
        <v>SRR</v>
      </c>
      <c r="F156" s="48" t="str">
        <f>VLOOKUP(VLOOKUP($B156,'Paring list'!$A:$H,COLUMN(),0),Clubs!$A:$C,3,0)</f>
        <v>CVSAE</v>
      </c>
      <c r="G156" s="48" t="str">
        <f>VLOOKUP(VLOOKUP($B156,'Paring list'!$A:$H,COLUMN(),0),Clubs!$A:$C,3,0)</f>
        <v>SNPH</v>
      </c>
      <c r="H156" s="48" t="str">
        <f>VLOOKUP(VLOOKUP($B156,'Paring list'!$A:$H,COLUMN(),0),Clubs!$A:$C,3,0)</f>
        <v>YCG</v>
      </c>
    </row>
    <row r="157" spans="2:8" ht="19.5" customHeight="1" x14ac:dyDescent="0.3">
      <c r="B157" s="44"/>
      <c r="C157" s="57"/>
      <c r="D157" s="57"/>
      <c r="E157" s="57"/>
      <c r="F157" s="57"/>
      <c r="G157" s="57"/>
      <c r="H157" s="57"/>
    </row>
    <row r="158" spans="2:8" ht="19.5" customHeight="1" x14ac:dyDescent="0.3">
      <c r="B158" s="49">
        <v>59</v>
      </c>
      <c r="C158" s="49" t="str">
        <f>VLOOKUP(VLOOKUP($B158,'Paring list'!$A:$H,COLUMN(),0),Clubs!$A:$C,3,0)</f>
        <v>APCC</v>
      </c>
      <c r="D158" s="49" t="str">
        <f>VLOOKUP(VLOOKUP($B158,'Paring list'!$A:$H,COLUMN(),0),Clubs!$A:$C,3,0)</f>
        <v>CVHM</v>
      </c>
      <c r="E158" s="49" t="str">
        <f>VLOOKUP(VLOOKUP($B158,'Paring list'!$A:$H,COLUMN(),0),Clubs!$A:$C,3,0)</f>
        <v>CVA</v>
      </c>
      <c r="F158" s="49" t="str">
        <f>VLOOKUP(VLOOKUP($B158,'Paring list'!$A:$H,COLUMN(),0),Clubs!$A:$C,3,0)</f>
        <v>BBN</v>
      </c>
      <c r="G158" s="49" t="str">
        <f>VLOOKUP(VLOOKUP($B158,'Paring list'!$A:$H,COLUMN(),0),Clubs!$A:$C,3,0)</f>
        <v>SRH</v>
      </c>
      <c r="H158" s="49" t="str">
        <f>VLOOKUP(VLOOKUP($B158,'Paring list'!$A:$H,COLUMN(),0),Clubs!$A:$C,3,0)</f>
        <v>YCCa</v>
      </c>
    </row>
    <row r="159" spans="2:8" ht="19.5" customHeight="1" x14ac:dyDescent="0.3">
      <c r="B159" s="44"/>
      <c r="C159" s="57"/>
      <c r="D159" s="57"/>
      <c r="E159" s="57"/>
      <c r="F159" s="57"/>
      <c r="G159" s="57"/>
      <c r="H159" s="57"/>
    </row>
    <row r="160" spans="2:8" ht="19.5" customHeight="1" x14ac:dyDescent="0.3">
      <c r="B160" s="48">
        <v>60</v>
      </c>
      <c r="C160" s="48" t="str">
        <f>VLOOKUP(VLOOKUP($B160,'Paring list'!$A:$H,COLUMN(),0),Clubs!$A:$C,3,0)</f>
        <v>CNCP</v>
      </c>
      <c r="D160" s="48" t="str">
        <f>VLOOKUP(VLOOKUP($B160,'Paring list'!$A:$H,COLUMN(),0),Clubs!$A:$C,3,0)</f>
        <v>CNV</v>
      </c>
      <c r="E160" s="48" t="str">
        <f>VLOOKUP(VLOOKUP($B160,'Paring list'!$A:$H,COLUMN(),0),Clubs!$A:$C,3,0)</f>
        <v>YCCh</v>
      </c>
      <c r="F160" s="48" t="str">
        <f>VLOOKUP(VLOOKUP($B160,'Paring list'!$A:$H,COLUMN(),0),Clubs!$A:$C,3,0)</f>
        <v>SRA</v>
      </c>
      <c r="G160" s="48" t="str">
        <f>VLOOKUP(VLOOKUP($B160,'Paring list'!$A:$H,COLUMN(),0),Clubs!$A:$C,3,0)</f>
        <v>SNO</v>
      </c>
      <c r="H160" s="48" t="str">
        <f>VLOOKUP(VLOOKUP($B160,'Paring list'!$A:$H,COLUMN(),0),Clubs!$A:$C,3,0)</f>
        <v>BNMV</v>
      </c>
    </row>
    <row r="161" spans="2:8" ht="19.5" customHeight="1" x14ac:dyDescent="0.3">
      <c r="B161" s="44"/>
      <c r="C161" s="57"/>
      <c r="D161" s="57"/>
      <c r="E161" s="57"/>
      <c r="F161" s="57"/>
      <c r="G161" s="57"/>
      <c r="H161" s="57"/>
    </row>
  </sheetData>
  <autoFilter ref="B1:G104" xr:uid="{00000000-0009-0000-0000-000005000000}"/>
  <conditionalFormatting sqref="C3:H3">
    <cfRule type="cellIs" dxfId="60" priority="1" stopIfTrue="1" operator="equal">
      <formula>"-"</formula>
    </cfRule>
    <cfRule type="expression" dxfId="59" priority="2" stopIfTrue="1">
      <formula>#N/A</formula>
    </cfRule>
    <cfRule type="expression" dxfId="58" priority="3" stopIfTrue="1">
      <formula>#N/A</formula>
    </cfRule>
  </conditionalFormatting>
  <conditionalFormatting sqref="C11:H11">
    <cfRule type="cellIs" dxfId="57" priority="4" stopIfTrue="1" operator="equal">
      <formula>"-"</formula>
    </cfRule>
    <cfRule type="expression" dxfId="56" priority="5" stopIfTrue="1">
      <formula>#N/A</formula>
    </cfRule>
    <cfRule type="expression" dxfId="55" priority="6" stopIfTrue="1">
      <formula>#N/A</formula>
    </cfRule>
  </conditionalFormatting>
  <conditionalFormatting sqref="C19:H19">
    <cfRule type="cellIs" dxfId="54" priority="7" stopIfTrue="1" operator="equal">
      <formula>"-"</formula>
    </cfRule>
    <cfRule type="expression" dxfId="53" priority="8" stopIfTrue="1">
      <formula>#N/A</formula>
    </cfRule>
    <cfRule type="expression" dxfId="52" priority="9" stopIfTrue="1">
      <formula>#N/A</formula>
    </cfRule>
  </conditionalFormatting>
  <conditionalFormatting sqref="C27:H27">
    <cfRule type="cellIs" dxfId="51" priority="10" stopIfTrue="1" operator="equal">
      <formula>"-"</formula>
    </cfRule>
    <cfRule type="expression" dxfId="50" priority="11" stopIfTrue="1">
      <formula>#N/A</formula>
    </cfRule>
    <cfRule type="expression" dxfId="49" priority="12" stopIfTrue="1">
      <formula>#N/A</formula>
    </cfRule>
  </conditionalFormatting>
  <conditionalFormatting sqref="C35:H35">
    <cfRule type="cellIs" dxfId="48" priority="13" stopIfTrue="1" operator="equal">
      <formula>"-"</formula>
    </cfRule>
    <cfRule type="expression" dxfId="47" priority="14" stopIfTrue="1">
      <formula>#N/A</formula>
    </cfRule>
    <cfRule type="expression" dxfId="46" priority="15" stopIfTrue="1">
      <formula>#N/A</formula>
    </cfRule>
  </conditionalFormatting>
  <conditionalFormatting sqref="C43:H43">
    <cfRule type="cellIs" dxfId="45" priority="16" stopIfTrue="1" operator="equal">
      <formula>"-"</formula>
    </cfRule>
    <cfRule type="expression" dxfId="44" priority="17" stopIfTrue="1">
      <formula>#N/A</formula>
    </cfRule>
    <cfRule type="expression" dxfId="43" priority="18" stopIfTrue="1">
      <formula>#N/A</formula>
    </cfRule>
  </conditionalFormatting>
  <conditionalFormatting sqref="C51:H51">
    <cfRule type="cellIs" dxfId="42" priority="19" stopIfTrue="1" operator="equal">
      <formula>"-"</formula>
    </cfRule>
    <cfRule type="expression" dxfId="41" priority="20" stopIfTrue="1">
      <formula>#N/A</formula>
    </cfRule>
    <cfRule type="expression" dxfId="40" priority="21" stopIfTrue="1">
      <formula>#N/A</formula>
    </cfRule>
  </conditionalFormatting>
  <conditionalFormatting sqref="C59:H59">
    <cfRule type="cellIs" dxfId="39" priority="22" stopIfTrue="1" operator="equal">
      <formula>"-"</formula>
    </cfRule>
    <cfRule type="expression" dxfId="38" priority="23" stopIfTrue="1">
      <formula>#N/A</formula>
    </cfRule>
    <cfRule type="expression" dxfId="37" priority="24" stopIfTrue="1">
      <formula>#N/A</formula>
    </cfRule>
  </conditionalFormatting>
  <conditionalFormatting sqref="C67:H67">
    <cfRule type="cellIs" dxfId="36" priority="25" stopIfTrue="1" operator="equal">
      <formula>"-"</formula>
    </cfRule>
    <cfRule type="expression" dxfId="35" priority="26" stopIfTrue="1">
      <formula>#N/A</formula>
    </cfRule>
    <cfRule type="expression" dxfId="34" priority="27" stopIfTrue="1">
      <formula>#N/A</formula>
    </cfRule>
  </conditionalFormatting>
  <conditionalFormatting sqref="C75:H75">
    <cfRule type="cellIs" dxfId="33" priority="28" stopIfTrue="1" operator="equal">
      <formula>"-"</formula>
    </cfRule>
    <cfRule type="expression" dxfId="32" priority="29" stopIfTrue="1">
      <formula>#N/A</formula>
    </cfRule>
    <cfRule type="expression" dxfId="31" priority="30" stopIfTrue="1">
      <formula>#N/A</formula>
    </cfRule>
  </conditionalFormatting>
  <conditionalFormatting sqref="C83:H83">
    <cfRule type="cellIs" dxfId="30" priority="31" stopIfTrue="1" operator="equal">
      <formula>"-"</formula>
    </cfRule>
    <cfRule type="expression" dxfId="29" priority="32" stopIfTrue="1">
      <formula>#N/A</formula>
    </cfRule>
    <cfRule type="expression" dxfId="28" priority="33" stopIfTrue="1">
      <formula>#N/A</formula>
    </cfRule>
  </conditionalFormatting>
  <conditionalFormatting sqref="C91:H91">
    <cfRule type="cellIs" dxfId="27" priority="34" stopIfTrue="1" operator="equal">
      <formula>"-"</formula>
    </cfRule>
    <cfRule type="expression" dxfId="26" priority="35" stopIfTrue="1">
      <formula>#N/A</formula>
    </cfRule>
    <cfRule type="expression" dxfId="25" priority="36" stopIfTrue="1">
      <formula>#N/A</formula>
    </cfRule>
  </conditionalFormatting>
  <conditionalFormatting sqref="C99:H99">
    <cfRule type="cellIs" dxfId="24" priority="37" stopIfTrue="1" operator="equal">
      <formula>"-"</formula>
    </cfRule>
    <cfRule type="expression" dxfId="23" priority="38" stopIfTrue="1">
      <formula>#N/A</formula>
    </cfRule>
    <cfRule type="expression" dxfId="22" priority="39" stopIfTrue="1">
      <formula>#N/A</formula>
    </cfRule>
  </conditionalFormatting>
  <conditionalFormatting sqref="C107:H107">
    <cfRule type="cellIs" dxfId="21" priority="40" stopIfTrue="1" operator="equal">
      <formula>"-"</formula>
    </cfRule>
    <cfRule type="expression" dxfId="20" priority="41" stopIfTrue="1">
      <formula>#N/A</formula>
    </cfRule>
    <cfRule type="expression" dxfId="19" priority="42" stopIfTrue="1">
      <formula>#N/A</formula>
    </cfRule>
  </conditionalFormatting>
  <conditionalFormatting sqref="C115:H115">
    <cfRule type="cellIs" dxfId="18" priority="43" stopIfTrue="1" operator="equal">
      <formula>"-"</formula>
    </cfRule>
    <cfRule type="expression" dxfId="17" priority="44" stopIfTrue="1">
      <formula>#N/A</formula>
    </cfRule>
    <cfRule type="expression" dxfId="16" priority="45" stopIfTrue="1">
      <formula>#N/A</formula>
    </cfRule>
  </conditionalFormatting>
  <conditionalFormatting sqref="C123:H123">
    <cfRule type="cellIs" dxfId="15" priority="46" stopIfTrue="1" operator="equal">
      <formula>"-"</formula>
    </cfRule>
    <cfRule type="expression" dxfId="14" priority="47" stopIfTrue="1">
      <formula>#N/A</formula>
    </cfRule>
    <cfRule type="expression" dxfId="13" priority="48" stopIfTrue="1">
      <formula>#N/A</formula>
    </cfRule>
  </conditionalFormatting>
  <conditionalFormatting sqref="C131:H131">
    <cfRule type="cellIs" dxfId="12" priority="49" stopIfTrue="1" operator="equal">
      <formula>"-"</formula>
    </cfRule>
    <cfRule type="expression" dxfId="11" priority="50" stopIfTrue="1">
      <formula>#N/A</formula>
    </cfRule>
    <cfRule type="expression" dxfId="10" priority="51" stopIfTrue="1">
      <formula>#N/A</formula>
    </cfRule>
  </conditionalFormatting>
  <conditionalFormatting sqref="C139:H139">
    <cfRule type="cellIs" dxfId="9" priority="52" stopIfTrue="1" operator="equal">
      <formula>"-"</formula>
    </cfRule>
    <cfRule type="expression" dxfId="8" priority="53" stopIfTrue="1">
      <formula>#N/A</formula>
    </cfRule>
    <cfRule type="expression" dxfId="7" priority="54" stopIfTrue="1">
      <formula>#N/A</formula>
    </cfRule>
  </conditionalFormatting>
  <conditionalFormatting sqref="C147:H147">
    <cfRule type="cellIs" dxfId="6" priority="55" stopIfTrue="1" operator="equal">
      <formula>"-"</formula>
    </cfRule>
    <cfRule type="expression" dxfId="5" priority="56" stopIfTrue="1">
      <formula>#N/A</formula>
    </cfRule>
    <cfRule type="expression" dxfId="4" priority="57" stopIfTrue="1">
      <formula>#N/A</formula>
    </cfRule>
  </conditionalFormatting>
  <conditionalFormatting sqref="C155:H155">
    <cfRule type="cellIs" dxfId="3" priority="58" stopIfTrue="1" operator="equal">
      <formula>"-"</formula>
    </cfRule>
    <cfRule type="expression" dxfId="2" priority="59" stopIfTrue="1">
      <formula>#N/A</formula>
    </cfRule>
    <cfRule type="expression" dxfId="1" priority="60" stopIfTrue="1">
      <formula>#N/A</formula>
    </cfRule>
  </conditionalFormatting>
  <pageMargins left="0.30972222222222223" right="0.7" top="1.1902777777777778" bottom="0.59305555555555556" header="0" footer="0"/>
  <pageSetup paperSize="9" orientation="portrait"/>
  <headerFooter>
    <oddHeader>&amp;LPairing List – Women's SAILING Champions League 2018, Kiel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45403-553D-41AE-BFF2-CE55F88CC590}">
  <dimension ref="A2:AG26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22" sqref="I22"/>
    </sheetView>
  </sheetViews>
  <sheetFormatPr baseColWidth="10" defaultColWidth="14.44140625" defaultRowHeight="15" customHeight="1" x14ac:dyDescent="0.3"/>
  <cols>
    <col min="1" max="1" width="11.5546875" style="33" customWidth="1"/>
    <col min="2" max="2" width="19.33203125" style="33" customWidth="1"/>
    <col min="3" max="3" width="13.109375" style="33" customWidth="1"/>
    <col min="4" max="4" width="6.88671875" style="33" customWidth="1"/>
    <col min="5" max="24" width="5.44140625" style="33" customWidth="1"/>
    <col min="25" max="25" width="11.5546875" style="33" customWidth="1"/>
    <col min="26" max="33" width="5.88671875" style="33" customWidth="1"/>
    <col min="34" max="16384" width="14.44140625" style="33"/>
  </cols>
  <sheetData>
    <row r="2" spans="1:33" x14ac:dyDescent="0.3">
      <c r="A2" s="50" t="s">
        <v>74</v>
      </c>
      <c r="B2" s="51" t="s">
        <v>75</v>
      </c>
      <c r="C2" s="51" t="s">
        <v>76</v>
      </c>
      <c r="D2" s="51" t="s">
        <v>77</v>
      </c>
      <c r="E2" s="51" t="s">
        <v>78</v>
      </c>
      <c r="F2" s="51" t="s">
        <v>79</v>
      </c>
      <c r="G2" s="51" t="s">
        <v>80</v>
      </c>
      <c r="H2" s="51" t="s">
        <v>81</v>
      </c>
      <c r="I2" s="51" t="s">
        <v>82</v>
      </c>
      <c r="J2" s="51" t="s">
        <v>83</v>
      </c>
      <c r="K2" s="51" t="s">
        <v>84</v>
      </c>
      <c r="L2" s="51" t="s">
        <v>85</v>
      </c>
      <c r="M2" s="51" t="s">
        <v>86</v>
      </c>
      <c r="N2" s="51" t="s">
        <v>87</v>
      </c>
      <c r="O2" s="51" t="s">
        <v>88</v>
      </c>
      <c r="P2" s="51" t="s">
        <v>89</v>
      </c>
      <c r="Q2" s="51" t="s">
        <v>90</v>
      </c>
      <c r="R2" s="51" t="s">
        <v>91</v>
      </c>
      <c r="S2" s="51" t="s">
        <v>92</v>
      </c>
      <c r="T2" s="51" t="s">
        <v>93</v>
      </c>
      <c r="U2" s="51" t="s">
        <v>94</v>
      </c>
      <c r="V2" s="51" t="s">
        <v>95</v>
      </c>
      <c r="W2" s="51" t="s">
        <v>96</v>
      </c>
      <c r="X2" s="51" t="s">
        <v>97</v>
      </c>
      <c r="Y2" s="51"/>
      <c r="Z2" s="51" t="s">
        <v>98</v>
      </c>
      <c r="AA2" s="51" t="s">
        <v>99</v>
      </c>
      <c r="AB2" s="51" t="s">
        <v>100</v>
      </c>
      <c r="AC2" s="51" t="s">
        <v>101</v>
      </c>
      <c r="AD2" s="51" t="s">
        <v>102</v>
      </c>
      <c r="AE2" s="51" t="s">
        <v>103</v>
      </c>
      <c r="AF2" s="51" t="s">
        <v>104</v>
      </c>
      <c r="AG2" s="51" t="s">
        <v>105</v>
      </c>
    </row>
    <row r="3" spans="1:33" x14ac:dyDescent="0.3">
      <c r="A3" s="52">
        <v>1</v>
      </c>
      <c r="B3" s="53" t="str">
        <f>VLOOKUP(RESULTATS!A3,Clubs!A3:C20,3,FALSE)</f>
        <v>CVSAE</v>
      </c>
      <c r="C3" s="54">
        <f>RANK(D3,D$3:D$22,0)</f>
        <v>1</v>
      </c>
      <c r="D3" s="54">
        <f t="shared" ref="D3:D19" si="0">SUM(E3:X3)+(COUNTIF(E3:X3,"DNF")*$B$25)+(COUNTIF(E3:X3,"OCS")*$B$25)+(COUNTIF(E3:X3,"DSQ")*$B$25)+(COUNTIF(E3:X3,"DNS")*$B$25)+(COUNTIF(E3:X3,"BFD")*$B$25)+(COUNTIF(E3:X3,"UFD")*$B$25)+(COUNTIF(E3:X3,"DPI")*$B$25)+(COUNTIF(E3:X3,"NSC")*$B$25)+(COUNTIF(E3:X3,"DNC")*$B$25)</f>
        <v>0</v>
      </c>
      <c r="E3" s="55">
        <f>IF(COUNTIF('Pairing list resultat'!$C$4:$I$5,B3)=1,HLOOKUP(B3,'Pairing list resultat'!$C$4:$I$5,2,FALSE),
(IF(COUNTIF('Pairing list resultat'!$C$6:$I$7,B3)=1,HLOOKUP(B3,'Pairing list resultat'!$C$6:$I$7,2,FALSE),
HLOOKUP(B3,'Pairing list resultat'!$C$8:$I$9,2,FALSE))))</f>
        <v>0</v>
      </c>
      <c r="F3" s="55">
        <f>IF(COUNTIF('Pairing list resultat'!$C$12:$I$13,B3)=1,HLOOKUP(B3,'Pairing list resultat'!$C$12:$I$13,2,FALSE),
(IF(COUNTIF('Pairing list resultat'!$C$14:$I$15,B3)=1,HLOOKUP(B3,'Pairing list resultat'!$C$14:$I$15,2,FALSE),
HLOOKUP(B3,'Pairing list resultat'!$C$16:$I$17,2,FALSE))))</f>
        <v>0</v>
      </c>
      <c r="G3" s="55">
        <f>IF(COUNTIF('Pairing list resultat'!$C$20:$I$21,B3)=1,HLOOKUP(B3,'Pairing list resultat'!$C$20:$I$21,2,FALSE),
(IF(COUNTIF('Pairing list resultat'!$C$22:$I$23,B3)=1,HLOOKUP(B3,'Pairing list resultat'!$C$22:$I$23,2,FALSE),
HLOOKUP(B3,'Pairing list resultat'!$C$24:$I$25,2,FALSE))))</f>
        <v>0</v>
      </c>
      <c r="H3" s="55">
        <f>IF(COUNTIF('Pairing list resultat'!$C$28:$I$29,B3)=1,HLOOKUP(B3,'Pairing list resultat'!$C$28:$I$29,2,FALSE),
(IF(COUNTIF('Pairing list resultat'!$C$30:$I$31,B3)=1,HLOOKUP(B3,'Pairing list resultat'!$C$30:$I$31,2,FALSE),
HLOOKUP(B3,'Pairing list resultat'!$C$32:$I$33,2,FALSE))))</f>
        <v>0</v>
      </c>
      <c r="I3" s="56">
        <f>IF(COUNTIF('Pairing list resultat'!$C$36:$I$37,B3)=1,HLOOKUP(B3,'Pairing list resultat'!$C$36:$I$37,2,FALSE),
(IF(COUNTIF('Pairing list resultat'!$C$38:$I$39,B3)=1,HLOOKUP(B3,'Pairing list resultat'!$C$38:$I$39,2,FALSE),
HLOOKUP(B3,'Pairing list resultat'!$C$40:$I$41,2,FALSE))))</f>
        <v>0</v>
      </c>
      <c r="J3" s="56">
        <f>IF(COUNTIF('Pairing list resultat'!$C$44:$I$45,B3)=1,HLOOKUP(B3,'Pairing list resultat'!$C$44:$I$45,2,FALSE),
(IF(COUNTIF('Pairing list resultat'!$C$46:$I$47,B3)=1,HLOOKUP(B3,'Pairing list resultat'!$C$46:$I$47,2,FALSE),
HLOOKUP(B3,'Pairing list resultat'!$C$48:$I$49,2,FALSE))))</f>
        <v>0</v>
      </c>
      <c r="K3" s="56">
        <f>IF(COUNTIF('Pairing list resultat'!$C$52:$I$53,B3)=1,HLOOKUP(B3,'Pairing list resultat'!$C$52:$I$53,2,FALSE),
(IF(COUNTIF('Pairing list resultat'!$C$54:$I$55,B3)=1,HLOOKUP(B3,'Pairing list resultat'!$C$54:$I$55,2,FALSE),
HLOOKUP(B3,'Pairing list resultat'!$C$56:$I$57,2,FALSE))))</f>
        <v>0</v>
      </c>
      <c r="L3" s="56">
        <f>IF(COUNTIF('Pairing list resultat'!$C$60:$I$61,B3)=1,HLOOKUP(B3,'Pairing list resultat'!$C$60:$I$61,2,FALSE),
(IF(COUNTIF('Pairing list resultat'!$C$62:$I$63,B3)=1,HLOOKUP(B3,'Pairing list resultat'!$C$62:$I$63,2,FALSE),
HLOOKUP(B3,'Pairing list resultat'!$C$64:$I$65,2,FALSE))))</f>
        <v>0</v>
      </c>
      <c r="M3" s="56">
        <f>IF(COUNTIF('Pairing list resultat'!$C$68:$I$69,B3)=1,HLOOKUP(B3,'Pairing list resultat'!$C$68:$I$69,2,FALSE),
(IF(COUNTIF('Pairing list resultat'!$C$70:$I$71,B3)=1,HLOOKUP(B3,'Pairing list resultat'!$C$70:$I$71,2,FALSE),
HLOOKUP(B3,'Pairing list resultat'!$C$72:$I$73,2,FALSE))))</f>
        <v>0</v>
      </c>
      <c r="N3" s="56">
        <f>IF(COUNTIF('Pairing list resultat'!$C$76:$I$77,B3)=1,HLOOKUP(B3,'Pairing list resultat'!$C$76:$I$77,2,FALSE),
(IF(COUNTIF('Pairing list resultat'!$C$78:$I$79,B3)=1,HLOOKUP(B3,'Pairing list resultat'!$C$78:$I$79,2,FALSE),
HLOOKUP(B3,'Pairing list resultat'!$C$80:$I$81,2,FALSE))))</f>
        <v>0</v>
      </c>
      <c r="O3" s="56">
        <f>IF(COUNTIF('Pairing list resultat'!$C$84:$I$85,B3)=1,HLOOKUP(B3,'Pairing list resultat'!$C$84:$I$85,2,FALSE),
(IF(COUNTIF('Pairing list resultat'!$C$86:$I$87,B3)=1,HLOOKUP(B3,'Pairing list resultat'!$C$86:$I$87,2,FALSE),
HLOOKUP(B3,'Pairing list resultat'!$C$88:$I$89,2,FALSE))))</f>
        <v>0</v>
      </c>
      <c r="P3" s="56">
        <f>IF(COUNTIF('Pairing list resultat'!$C$92:$I$93,B3)=1,HLOOKUP(B3,'Pairing list resultat'!$C$92:$I$93,2,FALSE),
(IF(COUNTIF('Pairing list resultat'!$C$94:$I$95,B3)=1,HLOOKUP(B3,'Pairing list resultat'!$C$94:$I$95,2,FALSE),
HLOOKUP(B3,'Pairing list resultat'!$C$96:$I$97,2,FALSE))))</f>
        <v>0</v>
      </c>
      <c r="Q3" s="56">
        <f>IF(COUNTIF('Pairing list resultat'!$C$100:$I$101,B3)=1,HLOOKUP(B3,'Pairing list resultat'!$C$100:$I$101,2,FALSE),
(IF(COUNTIF('Pairing list resultat'!$C$102:$I$103,B3)=1,HLOOKUP(B3,'Pairing list resultat'!$C$102:$I$103,2,FALSE),
HLOOKUP(B3,'Pairing list resultat'!$C$104:$I$105,2,FALSE))))</f>
        <v>0</v>
      </c>
      <c r="R3" s="56">
        <f>IF(COUNTIF('Pairing list resultat'!$C$108:$I$109,B3)=1,HLOOKUP(B3,'Pairing list resultat'!$C$108:$I$109,2,FALSE),
(IF(COUNTIF('Pairing list resultat'!$C$110:$I$111,B3)=1,HLOOKUP(B3,'Pairing list resultat'!$C$110:$I$111,2,FALSE),
HLOOKUP(B3,'Pairing list resultat'!$C$112:$I$113,2,FALSE))))</f>
        <v>0</v>
      </c>
      <c r="S3" s="56">
        <f>IF(COUNTIF('Pairing list resultat'!$C$116:$I$117,B3)=1,HLOOKUP(B3,'Pairing list resultat'!$C$116:$I$117,2,FALSE),
(IF(COUNTIF('Pairing list resultat'!$C$118:$I$119,B3)=1,HLOOKUP(B3,'Pairing list resultat'!$C$118:$I$119,2,FALSE),
HLOOKUP(B3,'Pairing list resultat'!$C$120:$I$121,2,FALSE))))</f>
        <v>0</v>
      </c>
      <c r="T3" s="56">
        <f>IF(COUNTIF('Pairing list resultat'!$C$124:$I$125,B3)=1,HLOOKUP(B3,'Pairing list resultat'!$C$124:$I$125,2,FALSE),
(IF(COUNTIF('Pairing list resultat'!$C$126:$I$127,B3)=1,HLOOKUP(B3,'Pairing list resultat'!$C$126:$I$127,2,FALSE),
HLOOKUP(B3,'Pairing list resultat'!$C$128:$I$129,2,FALSE))))</f>
        <v>0</v>
      </c>
      <c r="U3" s="56">
        <f>IF(COUNTIF('Pairing list resultat'!$C$132:$I$133,B3)=1,HLOOKUP(B3,'Pairing list resultat'!$C$132:$I$133,2,FALSE),
(IF(COUNTIF('Pairing list resultat'!$C$134:$I$135,B3)=1,HLOOKUP(B3,'Pairing list resultat'!$C$134:$I$135,2,FALSE),
HLOOKUP(B3,'Pairing list resultat'!$C$136:$I$137,2,FALSE))))</f>
        <v>0</v>
      </c>
      <c r="V3" s="56">
        <f>IF(COUNTIF('Pairing list resultat'!$C$140:$I$141,B3)=1,HLOOKUP(B3,'Pairing list resultat'!$C$140:$I$141,2,FALSE),
(IF(COUNTIF('Pairing list resultat'!$C$142:$I$143,B3)=1,HLOOKUP(B3,'Pairing list resultat'!$C$142:$I$143,2,FALSE),
HLOOKUP(B3,'Pairing list resultat'!$C$144:$I$145,2,FALSE))))</f>
        <v>0</v>
      </c>
      <c r="W3" s="56">
        <f>IF(COUNTIF('Pairing list resultat'!$C$148:$I$149,B3)=1,HLOOKUP(B3,'Pairing list resultat'!$C$148:$I$149,2,FALSE),
(IF(COUNTIF('Pairing list resultat'!$C$150:$I$151,B3)=1,HLOOKUP(B3,'Pairing list resultat'!$C$150:$I$151,2,FALSE),
HLOOKUP(B3,'Pairing list resultat'!$C$152:$I$153,2,FALSE))))</f>
        <v>0</v>
      </c>
      <c r="X3" s="56">
        <f>IF(COUNTIF('Pairing list resultat'!$C$156:$I$157,B3)=1,HLOOKUP(B3,'Pairing list resultat'!$C$156:$I$157,2,FALSE),
(IF(COUNTIF('Pairing list resultat'!$C$158:$I$159,B3)=1,HLOOKUP(B3,'Pairing list resultat'!$C$158:$I$159,2,FALSE),
HLOOKUP(B3,'Pairing list resultat'!$C$160:$I$161,2,FALSE))))</f>
        <v>0</v>
      </c>
      <c r="Y3" s="51"/>
      <c r="Z3" s="51">
        <f t="shared" ref="Z3:Z19" si="1">COUNTIF($E3:$X3,1)</f>
        <v>0</v>
      </c>
      <c r="AA3" s="51">
        <f t="shared" ref="AA3:AA19" si="2">COUNTIF($E3:$X3,2)</f>
        <v>0</v>
      </c>
      <c r="AB3" s="51">
        <f t="shared" ref="AB3:AB19" si="3">COUNTIF($E3:$X3,3)</f>
        <v>0</v>
      </c>
      <c r="AC3" s="51">
        <f t="shared" ref="AC3:AC19" si="4">COUNTIF($E3:$X3,4)</f>
        <v>0</v>
      </c>
      <c r="AD3" s="51">
        <f t="shared" ref="AD3:AD19" si="5">COUNTIF($E3:$X3,5)</f>
        <v>0</v>
      </c>
      <c r="AE3" s="51">
        <f t="shared" ref="AE3:AE19" si="6">COUNTIF($E3:$X3,6)</f>
        <v>0</v>
      </c>
      <c r="AF3" s="51">
        <f t="shared" ref="AF3:AF19" si="7">COUNTIF($E3:$X3,7)</f>
        <v>0</v>
      </c>
      <c r="AG3" s="51">
        <f t="shared" ref="AG3:AG19" si="8">COUNTIF($E3:$X3,8)</f>
        <v>0</v>
      </c>
    </row>
    <row r="4" spans="1:33" x14ac:dyDescent="0.3">
      <c r="A4" s="52">
        <v>2</v>
      </c>
      <c r="B4" s="53" t="str">
        <f>VLOOKUP(RESULTATS!A4,Clubs!A4:C21,3,FALSE)</f>
        <v>SRH</v>
      </c>
      <c r="C4" s="54">
        <f t="shared" ref="C4:C19" si="9">RANK(D4,D$3:D$22,0)</f>
        <v>1</v>
      </c>
      <c r="D4" s="54">
        <f t="shared" si="0"/>
        <v>0</v>
      </c>
      <c r="E4" s="55">
        <f>IF(COUNTIF('Pairing list resultat'!$C$4:$I$5,B4)=1,HLOOKUP(B4,'Pairing list resultat'!$C$4:$I$5,2,FALSE),
(IF(COUNTIF('Pairing list resultat'!$C$6:$I$7,B4)=1,HLOOKUP(B4,'Pairing list resultat'!$C$6:$I$7,2,FALSE),
HLOOKUP(B4,'Pairing list resultat'!$C$8:$I$9,2,FALSE))))</f>
        <v>0</v>
      </c>
      <c r="F4" s="55">
        <f>IF(COUNTIF('Pairing list resultat'!$C$12:$I$13,B4)=1,HLOOKUP(B4,'Pairing list resultat'!$C$12:$I$13,2,FALSE),
(IF(COUNTIF('Pairing list resultat'!$C$14:$I$15,B4)=1,HLOOKUP(B4,'Pairing list resultat'!$C$14:$I$15,2,FALSE),
HLOOKUP(B4,'Pairing list resultat'!$C$16:$I$17,2,FALSE))))</f>
        <v>0</v>
      </c>
      <c r="G4" s="55">
        <f>IF(COUNTIF('Pairing list resultat'!$C$20:$I$21,B4)=1,HLOOKUP(B4,'Pairing list resultat'!$C$20:$I$21,2,FALSE),
(IF(COUNTIF('Pairing list resultat'!$C$22:$I$23,B4)=1,HLOOKUP(B4,'Pairing list resultat'!$C$22:$I$23,2,FALSE),
HLOOKUP(B4,'Pairing list resultat'!$C$24:$I$25,2,FALSE))))</f>
        <v>0</v>
      </c>
      <c r="H4" s="55">
        <f>IF(COUNTIF('Pairing list resultat'!$C$28:$I$29,B4)=1,HLOOKUP(B4,'Pairing list resultat'!$C$28:$I$29,2,FALSE),
(IF(COUNTIF('Pairing list resultat'!$C$30:$I$31,B4)=1,HLOOKUP(B4,'Pairing list resultat'!$C$30:$I$31,2,FALSE),
HLOOKUP(B4,'Pairing list resultat'!$C$32:$I$33,2,FALSE))))</f>
        <v>0</v>
      </c>
      <c r="I4" s="56">
        <f>IF(COUNTIF('Pairing list resultat'!$C$36:$I$37,B4)=1,HLOOKUP(B4,'Pairing list resultat'!$C$36:$I$37,2,FALSE),
(IF(COUNTIF('Pairing list resultat'!$C$38:$I$39,B4)=1,HLOOKUP(B4,'Pairing list resultat'!$C$38:$I$39,2,FALSE),
HLOOKUP(B4,'Pairing list resultat'!$C$40:$I$41,2,FALSE))))</f>
        <v>0</v>
      </c>
      <c r="J4" s="56">
        <f>IF(COUNTIF('Pairing list resultat'!$C$44:$I$45,B4)=1,HLOOKUP(B4,'Pairing list resultat'!$C$44:$I$45,2,FALSE),
(IF(COUNTIF('Pairing list resultat'!$C$46:$I$47,B4)=1,HLOOKUP(B4,'Pairing list resultat'!$C$46:$I$47,2,FALSE),
HLOOKUP(B4,'Pairing list resultat'!$C$48:$I$49,2,FALSE))))</f>
        <v>0</v>
      </c>
      <c r="K4" s="56">
        <f>IF(COUNTIF('Pairing list resultat'!$C$52:$I$53,B4)=1,HLOOKUP(B4,'Pairing list resultat'!$C$52:$I$53,2,FALSE),
(IF(COUNTIF('Pairing list resultat'!$C$54:$I$55,B4)=1,HLOOKUP(B4,'Pairing list resultat'!$C$54:$I$55,2,FALSE),
HLOOKUP(B4,'Pairing list resultat'!$C$56:$I$57,2,FALSE))))</f>
        <v>0</v>
      </c>
      <c r="L4" s="56">
        <f>IF(COUNTIF('Pairing list resultat'!$C$60:$I$61,B4)=1,HLOOKUP(B4,'Pairing list resultat'!$C$60:$I$61,2,FALSE),
(IF(COUNTIF('Pairing list resultat'!$C$62:$I$63,B4)=1,HLOOKUP(B4,'Pairing list resultat'!$C$62:$I$63,2,FALSE),
HLOOKUP(B4,'Pairing list resultat'!$C$64:$I$65,2,FALSE))))</f>
        <v>0</v>
      </c>
      <c r="M4" s="56">
        <f>IF(COUNTIF('Pairing list resultat'!$C$68:$I$69,B4)=1,HLOOKUP(B4,'Pairing list resultat'!$C$68:$I$69,2,FALSE),
(IF(COUNTIF('Pairing list resultat'!$C$70:$I$71,B4)=1,HLOOKUP(B4,'Pairing list resultat'!$C$70:$I$71,2,FALSE),
HLOOKUP(B4,'Pairing list resultat'!$C$72:$I$73,2,FALSE))))</f>
        <v>0</v>
      </c>
      <c r="N4" s="56">
        <f>IF(COUNTIF('Pairing list resultat'!$C$76:$I$77,B4)=1,HLOOKUP(B4,'Pairing list resultat'!$C$76:$I$77,2,FALSE),
(IF(COUNTIF('Pairing list resultat'!$C$78:$I$79,B4)=1,HLOOKUP(B4,'Pairing list resultat'!$C$78:$I$79,2,FALSE),
HLOOKUP(B4,'Pairing list resultat'!$C$80:$I$81,2,FALSE))))</f>
        <v>0</v>
      </c>
      <c r="O4" s="56">
        <f>IF(COUNTIF('Pairing list resultat'!$C$84:$I$85,B4)=1,HLOOKUP(B4,'Pairing list resultat'!$C$84:$I$85,2,FALSE),
(IF(COUNTIF('Pairing list resultat'!$C$86:$I$87,B4)=1,HLOOKUP(B4,'Pairing list resultat'!$C$86:$I$87,2,FALSE),
HLOOKUP(B4,'Pairing list resultat'!$C$88:$I$89,2,FALSE))))</f>
        <v>0</v>
      </c>
      <c r="P4" s="56">
        <f>IF(COUNTIF('Pairing list resultat'!$C$92:$I$93,B4)=1,HLOOKUP(B4,'Pairing list resultat'!$C$92:$I$93,2,FALSE),
(IF(COUNTIF('Pairing list resultat'!$C$94:$I$95,B4)=1,HLOOKUP(B4,'Pairing list resultat'!$C$94:$I$95,2,FALSE),
HLOOKUP(B4,'Pairing list resultat'!$C$96:$I$97,2,FALSE))))</f>
        <v>0</v>
      </c>
      <c r="Q4" s="56">
        <f>IF(COUNTIF('Pairing list resultat'!$C$100:$I$101,B4)=1,HLOOKUP(B4,'Pairing list resultat'!$C$100:$I$101,2,FALSE),
(IF(COUNTIF('Pairing list resultat'!$C$102:$I$103,B4)=1,HLOOKUP(B4,'Pairing list resultat'!$C$102:$I$103,2,FALSE),
HLOOKUP(B4,'Pairing list resultat'!$C$104:$I$105,2,FALSE))))</f>
        <v>0</v>
      </c>
      <c r="R4" s="56">
        <f>IF(COUNTIF('Pairing list resultat'!$C$108:$I$109,B4)=1,HLOOKUP(B4,'Pairing list resultat'!$C$108:$I$109,2,FALSE),
(IF(COUNTIF('Pairing list resultat'!$C$110:$I$111,B4)=1,HLOOKUP(B4,'Pairing list resultat'!$C$110:$I$111,2,FALSE),
HLOOKUP(B4,'Pairing list resultat'!$C$112:$I$113,2,FALSE))))</f>
        <v>0</v>
      </c>
      <c r="S4" s="56">
        <f>IF(COUNTIF('Pairing list resultat'!$C$116:$I$117,B4)=1,HLOOKUP(B4,'Pairing list resultat'!$C$116:$I$117,2,FALSE),
(IF(COUNTIF('Pairing list resultat'!$C$118:$I$119,B4)=1,HLOOKUP(B4,'Pairing list resultat'!$C$118:$I$119,2,FALSE),
HLOOKUP(B4,'Pairing list resultat'!$C$120:$I$121,2,FALSE))))</f>
        <v>0</v>
      </c>
      <c r="T4" s="56">
        <f>IF(COUNTIF('Pairing list resultat'!$C$124:$I$125,B4)=1,HLOOKUP(B4,'Pairing list resultat'!$C$124:$I$125,2,FALSE),
(IF(COUNTIF('Pairing list resultat'!$C$126:$I$127,B4)=1,HLOOKUP(B4,'Pairing list resultat'!$C$126:$I$127,2,FALSE),
HLOOKUP(B4,'Pairing list resultat'!$C$128:$I$129,2,FALSE))))</f>
        <v>0</v>
      </c>
      <c r="U4" s="56">
        <f>IF(COUNTIF('Pairing list resultat'!$C$132:$I$133,B4)=1,HLOOKUP(B4,'Pairing list resultat'!$C$132:$I$133,2,FALSE),
(IF(COUNTIF('Pairing list resultat'!$C$134:$I$135,B4)=1,HLOOKUP(B4,'Pairing list resultat'!$C$134:$I$135,2,FALSE),
HLOOKUP(B4,'Pairing list resultat'!$C$136:$I$137,2,FALSE))))</f>
        <v>0</v>
      </c>
      <c r="V4" s="56">
        <f>IF(COUNTIF('Pairing list resultat'!$C$140:$I$141,B4)=1,HLOOKUP(B4,'Pairing list resultat'!$C$140:$I$141,2,FALSE),
(IF(COUNTIF('Pairing list resultat'!$C$142:$I$143,B4)=1,HLOOKUP(B4,'Pairing list resultat'!$C$142:$I$143,2,FALSE),
HLOOKUP(B4,'Pairing list resultat'!$C$144:$I$145,2,FALSE))))</f>
        <v>0</v>
      </c>
      <c r="W4" s="56">
        <f>IF(COUNTIF('Pairing list resultat'!$C$148:$I$149,B4)=1,HLOOKUP(B4,'Pairing list resultat'!$C$148:$I$149,2,FALSE),
(IF(COUNTIF('Pairing list resultat'!$C$150:$I$151,B4)=1,HLOOKUP(B4,'Pairing list resultat'!$C$150:$I$151,2,FALSE),
HLOOKUP(B4,'Pairing list resultat'!$C$152:$I$153,2,FALSE))))</f>
        <v>0</v>
      </c>
      <c r="X4" s="56">
        <f>IF(COUNTIF('Pairing list resultat'!$C$156:$I$157,B4)=1,HLOOKUP(B4,'Pairing list resultat'!$C$156:$I$157,2,FALSE),
(IF(COUNTIF('Pairing list resultat'!$C$158:$I$159,B4)=1,HLOOKUP(B4,'Pairing list resultat'!$C$158:$I$159,2,FALSE),
HLOOKUP(B4,'Pairing list resultat'!$C$160:$I$161,2,FALSE))))</f>
        <v>0</v>
      </c>
      <c r="Y4" s="51"/>
      <c r="Z4" s="51">
        <f t="shared" si="1"/>
        <v>0</v>
      </c>
      <c r="AA4" s="51">
        <f t="shared" si="2"/>
        <v>0</v>
      </c>
      <c r="AB4" s="51">
        <f t="shared" si="3"/>
        <v>0</v>
      </c>
      <c r="AC4" s="51">
        <f t="shared" si="4"/>
        <v>0</v>
      </c>
      <c r="AD4" s="51">
        <f t="shared" si="5"/>
        <v>0</v>
      </c>
      <c r="AE4" s="51">
        <f t="shared" si="6"/>
        <v>0</v>
      </c>
      <c r="AF4" s="51">
        <f t="shared" si="7"/>
        <v>0</v>
      </c>
      <c r="AG4" s="51">
        <f t="shared" si="8"/>
        <v>0</v>
      </c>
    </row>
    <row r="5" spans="1:33" x14ac:dyDescent="0.3">
      <c r="A5" s="52">
        <v>3</v>
      </c>
      <c r="B5" s="53" t="str">
        <f>VLOOKUP(RESULTATS!A5,Clubs!A5:C22,3,FALSE)</f>
        <v>YCCh</v>
      </c>
      <c r="C5" s="54">
        <f t="shared" si="9"/>
        <v>1</v>
      </c>
      <c r="D5" s="54">
        <f t="shared" si="0"/>
        <v>0</v>
      </c>
      <c r="E5" s="55">
        <f>IF(COUNTIF('Pairing list resultat'!$C$4:$I$5,B5)=1,HLOOKUP(B5,'Pairing list resultat'!$C$4:$I$5,2,FALSE),
(IF(COUNTIF('Pairing list resultat'!$C$6:$I$7,B5)=1,HLOOKUP(B5,'Pairing list resultat'!$C$6:$I$7,2,FALSE),
HLOOKUP(B5,'Pairing list resultat'!$C$8:$I$9,2,FALSE))))</f>
        <v>0</v>
      </c>
      <c r="F5" s="55">
        <f>IF(COUNTIF('Pairing list resultat'!$C$12:$I$13,B5)=1,HLOOKUP(B5,'Pairing list resultat'!$C$12:$I$13,2,FALSE),
(IF(COUNTIF('Pairing list resultat'!$C$14:$I$15,B5)=1,HLOOKUP(B5,'Pairing list resultat'!$C$14:$I$15,2,FALSE),
HLOOKUP(B5,'Pairing list resultat'!$C$16:$I$17,2,FALSE))))</f>
        <v>0</v>
      </c>
      <c r="G5" s="55">
        <f>IF(COUNTIF('Pairing list resultat'!$C$20:$I$21,B5)=1,HLOOKUP(B5,'Pairing list resultat'!$C$20:$I$21,2,FALSE),
(IF(COUNTIF('Pairing list resultat'!$C$22:$I$23,B5)=1,HLOOKUP(B5,'Pairing list resultat'!$C$22:$I$23,2,FALSE),
HLOOKUP(B5,'Pairing list resultat'!$C$24:$I$25,2,FALSE))))</f>
        <v>0</v>
      </c>
      <c r="H5" s="55">
        <f>IF(COUNTIF('Pairing list resultat'!$C$28:$I$29,B5)=1,HLOOKUP(B5,'Pairing list resultat'!$C$28:$I$29,2,FALSE),
(IF(COUNTIF('Pairing list resultat'!$C$30:$I$31,B5)=1,HLOOKUP(B5,'Pairing list resultat'!$C$30:$I$31,2,FALSE),
HLOOKUP(B5,'Pairing list resultat'!$C$32:$I$33,2,FALSE))))</f>
        <v>0</v>
      </c>
      <c r="I5" s="56">
        <f>IF(COUNTIF('Pairing list resultat'!$C$36:$I$37,B5)=1,HLOOKUP(B5,'Pairing list resultat'!$C$36:$I$37,2,FALSE),
(IF(COUNTIF('Pairing list resultat'!$C$38:$I$39,B5)=1,HLOOKUP(B5,'Pairing list resultat'!$C$38:$I$39,2,FALSE),
HLOOKUP(B5,'Pairing list resultat'!$C$40:$I$41,2,FALSE))))</f>
        <v>0</v>
      </c>
      <c r="J5" s="56">
        <f>IF(COUNTIF('Pairing list resultat'!$C$44:$I$45,B5)=1,HLOOKUP(B5,'Pairing list resultat'!$C$44:$I$45,2,FALSE),
(IF(COUNTIF('Pairing list resultat'!$C$46:$I$47,B5)=1,HLOOKUP(B5,'Pairing list resultat'!$C$46:$I$47,2,FALSE),
HLOOKUP(B5,'Pairing list resultat'!$C$48:$I$49,2,FALSE))))</f>
        <v>0</v>
      </c>
      <c r="K5" s="56">
        <f>IF(COUNTIF('Pairing list resultat'!$C$52:$I$53,B5)=1,HLOOKUP(B5,'Pairing list resultat'!$C$52:$I$53,2,FALSE),
(IF(COUNTIF('Pairing list resultat'!$C$54:$I$55,B5)=1,HLOOKUP(B5,'Pairing list resultat'!$C$54:$I$55,2,FALSE),
HLOOKUP(B5,'Pairing list resultat'!$C$56:$I$57,2,FALSE))))</f>
        <v>0</v>
      </c>
      <c r="L5" s="56">
        <f>IF(COUNTIF('Pairing list resultat'!$C$60:$I$61,B5)=1,HLOOKUP(B5,'Pairing list resultat'!$C$60:$I$61,2,FALSE),
(IF(COUNTIF('Pairing list resultat'!$C$62:$I$63,B5)=1,HLOOKUP(B5,'Pairing list resultat'!$C$62:$I$63,2,FALSE),
HLOOKUP(B5,'Pairing list resultat'!$C$64:$I$65,2,FALSE))))</f>
        <v>0</v>
      </c>
      <c r="M5" s="56">
        <f>IF(COUNTIF('Pairing list resultat'!$C$68:$I$69,B5)=1,HLOOKUP(B5,'Pairing list resultat'!$C$68:$I$69,2,FALSE),
(IF(COUNTIF('Pairing list resultat'!$C$70:$I$71,B5)=1,HLOOKUP(B5,'Pairing list resultat'!$C$70:$I$71,2,FALSE),
HLOOKUP(B5,'Pairing list resultat'!$C$72:$I$73,2,FALSE))))</f>
        <v>0</v>
      </c>
      <c r="N5" s="56">
        <f>IF(COUNTIF('Pairing list resultat'!$C$76:$I$77,B5)=1,HLOOKUP(B5,'Pairing list resultat'!$C$76:$I$77,2,FALSE),
(IF(COUNTIF('Pairing list resultat'!$C$78:$I$79,B5)=1,HLOOKUP(B5,'Pairing list resultat'!$C$78:$I$79,2,FALSE),
HLOOKUP(B5,'Pairing list resultat'!$C$80:$I$81,2,FALSE))))</f>
        <v>0</v>
      </c>
      <c r="O5" s="56">
        <f>IF(COUNTIF('Pairing list resultat'!$C$84:$I$85,B5)=1,HLOOKUP(B5,'Pairing list resultat'!$C$84:$I$85,2,FALSE),
(IF(COUNTIF('Pairing list resultat'!$C$86:$I$87,B5)=1,HLOOKUP(B5,'Pairing list resultat'!$C$86:$I$87,2,FALSE),
HLOOKUP(B5,'Pairing list resultat'!$C$88:$I$89,2,FALSE))))</f>
        <v>0</v>
      </c>
      <c r="P5" s="56">
        <f>IF(COUNTIF('Pairing list resultat'!$C$92:$I$93,B5)=1,HLOOKUP(B5,'Pairing list resultat'!$C$92:$I$93,2,FALSE),
(IF(COUNTIF('Pairing list resultat'!$C$94:$I$95,B5)=1,HLOOKUP(B5,'Pairing list resultat'!$C$94:$I$95,2,FALSE),
HLOOKUP(B5,'Pairing list resultat'!$C$96:$I$97,2,FALSE))))</f>
        <v>0</v>
      </c>
      <c r="Q5" s="56">
        <f>IF(COUNTIF('Pairing list resultat'!$C$100:$I$101,B5)=1,HLOOKUP(B5,'Pairing list resultat'!$C$100:$I$101,2,FALSE),
(IF(COUNTIF('Pairing list resultat'!$C$102:$I$103,B5)=1,HLOOKUP(B5,'Pairing list resultat'!$C$102:$I$103,2,FALSE),
HLOOKUP(B5,'Pairing list resultat'!$C$104:$I$105,2,FALSE))))</f>
        <v>0</v>
      </c>
      <c r="R5" s="56">
        <f>IF(COUNTIF('Pairing list resultat'!$C$108:$I$109,B5)=1,HLOOKUP(B5,'Pairing list resultat'!$C$108:$I$109,2,FALSE),
(IF(COUNTIF('Pairing list resultat'!$C$110:$I$111,B5)=1,HLOOKUP(B5,'Pairing list resultat'!$C$110:$I$111,2,FALSE),
HLOOKUP(B5,'Pairing list resultat'!$C$112:$I$113,2,FALSE))))</f>
        <v>0</v>
      </c>
      <c r="S5" s="56">
        <f>IF(COUNTIF('Pairing list resultat'!$C$116:$I$117,B5)=1,HLOOKUP(B5,'Pairing list resultat'!$C$116:$I$117,2,FALSE),
(IF(COUNTIF('Pairing list resultat'!$C$118:$I$119,B5)=1,HLOOKUP(B5,'Pairing list resultat'!$C$118:$I$119,2,FALSE),
HLOOKUP(B5,'Pairing list resultat'!$C$120:$I$121,2,FALSE))))</f>
        <v>0</v>
      </c>
      <c r="T5" s="56">
        <f>IF(COUNTIF('Pairing list resultat'!$C$124:$I$125,B5)=1,HLOOKUP(B5,'Pairing list resultat'!$C$124:$I$125,2,FALSE),
(IF(COUNTIF('Pairing list resultat'!$C$126:$I$127,B5)=1,HLOOKUP(B5,'Pairing list resultat'!$C$126:$I$127,2,FALSE),
HLOOKUP(B5,'Pairing list resultat'!$C$128:$I$129,2,FALSE))))</f>
        <v>0</v>
      </c>
      <c r="U5" s="56">
        <f>IF(COUNTIF('Pairing list resultat'!$C$132:$I$133,B5)=1,HLOOKUP(B5,'Pairing list resultat'!$C$132:$I$133,2,FALSE),
(IF(COUNTIF('Pairing list resultat'!$C$134:$I$135,B5)=1,HLOOKUP(B5,'Pairing list resultat'!$C$134:$I$135,2,FALSE),
HLOOKUP(B5,'Pairing list resultat'!$C$136:$I$137,2,FALSE))))</f>
        <v>0</v>
      </c>
      <c r="V5" s="56">
        <f>IF(COUNTIF('Pairing list resultat'!$C$140:$I$141,B5)=1,HLOOKUP(B5,'Pairing list resultat'!$C$140:$I$141,2,FALSE),
(IF(COUNTIF('Pairing list resultat'!$C$142:$I$143,B5)=1,HLOOKUP(B5,'Pairing list resultat'!$C$142:$I$143,2,FALSE),
HLOOKUP(B5,'Pairing list resultat'!$C$144:$I$145,2,FALSE))))</f>
        <v>0</v>
      </c>
      <c r="W5" s="56">
        <f>IF(COUNTIF('Pairing list resultat'!$C$148:$I$149,B5)=1,HLOOKUP(B5,'Pairing list resultat'!$C$148:$I$149,2,FALSE),
(IF(COUNTIF('Pairing list resultat'!$C$150:$I$151,B5)=1,HLOOKUP(B5,'Pairing list resultat'!$C$150:$I$151,2,FALSE),
HLOOKUP(B5,'Pairing list resultat'!$C$152:$I$153,2,FALSE))))</f>
        <v>0</v>
      </c>
      <c r="X5" s="56">
        <f>IF(COUNTIF('Pairing list resultat'!$C$156:$I$157,B5)=1,HLOOKUP(B5,'Pairing list resultat'!$C$156:$I$157,2,FALSE),
(IF(COUNTIF('Pairing list resultat'!$C$158:$I$159,B5)=1,HLOOKUP(B5,'Pairing list resultat'!$C$158:$I$159,2,FALSE),
HLOOKUP(B5,'Pairing list resultat'!$C$160:$I$161,2,FALSE))))</f>
        <v>0</v>
      </c>
      <c r="Y5" s="51"/>
      <c r="Z5" s="51">
        <f t="shared" si="1"/>
        <v>0</v>
      </c>
      <c r="AA5" s="51">
        <f t="shared" si="2"/>
        <v>0</v>
      </c>
      <c r="AB5" s="51">
        <f t="shared" si="3"/>
        <v>0</v>
      </c>
      <c r="AC5" s="51">
        <f t="shared" si="4"/>
        <v>0</v>
      </c>
      <c r="AD5" s="51">
        <f t="shared" si="5"/>
        <v>0</v>
      </c>
      <c r="AE5" s="51">
        <f t="shared" si="6"/>
        <v>0</v>
      </c>
      <c r="AF5" s="51">
        <f t="shared" si="7"/>
        <v>0</v>
      </c>
      <c r="AG5" s="51">
        <f t="shared" si="8"/>
        <v>0</v>
      </c>
    </row>
    <row r="6" spans="1:33" x14ac:dyDescent="0.3">
      <c r="A6" s="52">
        <v>4</v>
      </c>
      <c r="B6" s="53" t="str">
        <f>VLOOKUP(RESULTATS!A6,Clubs!A6:C23,3,FALSE)</f>
        <v>YCG</v>
      </c>
      <c r="C6" s="54">
        <f t="shared" si="9"/>
        <v>1</v>
      </c>
      <c r="D6" s="54">
        <f t="shared" si="0"/>
        <v>0</v>
      </c>
      <c r="E6" s="55">
        <f>IF(COUNTIF('Pairing list resultat'!$C$4:$I$5,B6)=1,HLOOKUP(B6,'Pairing list resultat'!$C$4:$I$5,2,FALSE),
(IF(COUNTIF('Pairing list resultat'!$C$6:$I$7,B6)=1,HLOOKUP(B6,'Pairing list resultat'!$C$6:$I$7,2,FALSE),
HLOOKUP(B6,'Pairing list resultat'!$C$8:$I$9,2,FALSE))))</f>
        <v>0</v>
      </c>
      <c r="F6" s="55">
        <f>IF(COUNTIF('Pairing list resultat'!$C$12:$I$13,B6)=1,HLOOKUP(B6,'Pairing list resultat'!$C$12:$I$13,2,FALSE),
(IF(COUNTIF('Pairing list resultat'!$C$14:$I$15,B6)=1,HLOOKUP(B6,'Pairing list resultat'!$C$14:$I$15,2,FALSE),
HLOOKUP(B6,'Pairing list resultat'!$C$16:$I$17,2,FALSE))))</f>
        <v>0</v>
      </c>
      <c r="G6" s="55">
        <f>IF(COUNTIF('Pairing list resultat'!$C$20:$I$21,B6)=1,HLOOKUP(B6,'Pairing list resultat'!$C$20:$I$21,2,FALSE),
(IF(COUNTIF('Pairing list resultat'!$C$22:$I$23,B6)=1,HLOOKUP(B6,'Pairing list resultat'!$C$22:$I$23,2,FALSE),
HLOOKUP(B6,'Pairing list resultat'!$C$24:$I$25,2,FALSE))))</f>
        <v>0</v>
      </c>
      <c r="H6" s="55">
        <f>IF(COUNTIF('Pairing list resultat'!$C$28:$I$29,B6)=1,HLOOKUP(B6,'Pairing list resultat'!$C$28:$I$29,2,FALSE),
(IF(COUNTIF('Pairing list resultat'!$C$30:$I$31,B6)=1,HLOOKUP(B6,'Pairing list resultat'!$C$30:$I$31,2,FALSE),
HLOOKUP(B6,'Pairing list resultat'!$C$32:$I$33,2,FALSE))))</f>
        <v>0</v>
      </c>
      <c r="I6" s="56">
        <f>IF(COUNTIF('Pairing list resultat'!$C$36:$I$37,B6)=1,HLOOKUP(B6,'Pairing list resultat'!$C$36:$I$37,2,FALSE),
(IF(COUNTIF('Pairing list resultat'!$C$38:$I$39,B6)=1,HLOOKUP(B6,'Pairing list resultat'!$C$38:$I$39,2,FALSE),
HLOOKUP(B6,'Pairing list resultat'!$C$40:$I$41,2,FALSE))))</f>
        <v>0</v>
      </c>
      <c r="J6" s="56">
        <f>IF(COUNTIF('Pairing list resultat'!$C$44:$I$45,B6)=1,HLOOKUP(B6,'Pairing list resultat'!$C$44:$I$45,2,FALSE),
(IF(COUNTIF('Pairing list resultat'!$C$46:$I$47,B6)=1,HLOOKUP(B6,'Pairing list resultat'!$C$46:$I$47,2,FALSE),
HLOOKUP(B6,'Pairing list resultat'!$C$48:$I$49,2,FALSE))))</f>
        <v>0</v>
      </c>
      <c r="K6" s="56">
        <f>IF(COUNTIF('Pairing list resultat'!$C$52:$I$53,B6)=1,HLOOKUP(B6,'Pairing list resultat'!$C$52:$I$53,2,FALSE),
(IF(COUNTIF('Pairing list resultat'!$C$54:$I$55,B6)=1,HLOOKUP(B6,'Pairing list resultat'!$C$54:$I$55,2,FALSE),
HLOOKUP(B6,'Pairing list resultat'!$C$56:$I$57,2,FALSE))))</f>
        <v>0</v>
      </c>
      <c r="L6" s="56">
        <f>IF(COUNTIF('Pairing list resultat'!$C$60:$I$61,B6)=1,HLOOKUP(B6,'Pairing list resultat'!$C$60:$I$61,2,FALSE),
(IF(COUNTIF('Pairing list resultat'!$C$62:$I$63,B6)=1,HLOOKUP(B6,'Pairing list resultat'!$C$62:$I$63,2,FALSE),
HLOOKUP(B6,'Pairing list resultat'!$C$64:$I$65,2,FALSE))))</f>
        <v>0</v>
      </c>
      <c r="M6" s="56">
        <f>IF(COUNTIF('Pairing list resultat'!$C$68:$I$69,B6)=1,HLOOKUP(B6,'Pairing list resultat'!$C$68:$I$69,2,FALSE),
(IF(COUNTIF('Pairing list resultat'!$C$70:$I$71,B6)=1,HLOOKUP(B6,'Pairing list resultat'!$C$70:$I$71,2,FALSE),
HLOOKUP(B6,'Pairing list resultat'!$C$72:$I$73,2,FALSE))))</f>
        <v>0</v>
      </c>
      <c r="N6" s="56">
        <f>IF(COUNTIF('Pairing list resultat'!$C$76:$I$77,B6)=1,HLOOKUP(B6,'Pairing list resultat'!$C$76:$I$77,2,FALSE),
(IF(COUNTIF('Pairing list resultat'!$C$78:$I$79,B6)=1,HLOOKUP(B6,'Pairing list resultat'!$C$78:$I$79,2,FALSE),
HLOOKUP(B6,'Pairing list resultat'!$C$80:$I$81,2,FALSE))))</f>
        <v>0</v>
      </c>
      <c r="O6" s="56">
        <f>IF(COUNTIF('Pairing list resultat'!$C$84:$I$85,B6)=1,HLOOKUP(B6,'Pairing list resultat'!$C$84:$I$85,2,FALSE),
(IF(COUNTIF('Pairing list resultat'!$C$86:$I$87,B6)=1,HLOOKUP(B6,'Pairing list resultat'!$C$86:$I$87,2,FALSE),
HLOOKUP(B6,'Pairing list resultat'!$C$88:$I$89,2,FALSE))))</f>
        <v>0</v>
      </c>
      <c r="P6" s="56">
        <f>IF(COUNTIF('Pairing list resultat'!$C$92:$I$93,B6)=1,HLOOKUP(B6,'Pairing list resultat'!$C$92:$I$93,2,FALSE),
(IF(COUNTIF('Pairing list resultat'!$C$94:$I$95,B6)=1,HLOOKUP(B6,'Pairing list resultat'!$C$94:$I$95,2,FALSE),
HLOOKUP(B6,'Pairing list resultat'!$C$96:$I$97,2,FALSE))))</f>
        <v>0</v>
      </c>
      <c r="Q6" s="56">
        <f>IF(COUNTIF('Pairing list resultat'!$C$100:$I$101,B6)=1,HLOOKUP(B6,'Pairing list resultat'!$C$100:$I$101,2,FALSE),
(IF(COUNTIF('Pairing list resultat'!$C$102:$I$103,B6)=1,HLOOKUP(B6,'Pairing list resultat'!$C$102:$I$103,2,FALSE),
HLOOKUP(B6,'Pairing list resultat'!$C$104:$I$105,2,FALSE))))</f>
        <v>0</v>
      </c>
      <c r="R6" s="56">
        <f>IF(COUNTIF('Pairing list resultat'!$C$108:$I$109,B6)=1,HLOOKUP(B6,'Pairing list resultat'!$C$108:$I$109,2,FALSE),
(IF(COUNTIF('Pairing list resultat'!$C$110:$I$111,B6)=1,HLOOKUP(B6,'Pairing list resultat'!$C$110:$I$111,2,FALSE),
HLOOKUP(B6,'Pairing list resultat'!$C$112:$I$113,2,FALSE))))</f>
        <v>0</v>
      </c>
      <c r="S6" s="56">
        <f>IF(COUNTIF('Pairing list resultat'!$C$116:$I$117,B6)=1,HLOOKUP(B6,'Pairing list resultat'!$C$116:$I$117,2,FALSE),
(IF(COUNTIF('Pairing list resultat'!$C$118:$I$119,B6)=1,HLOOKUP(B6,'Pairing list resultat'!$C$118:$I$119,2,FALSE),
HLOOKUP(B6,'Pairing list resultat'!$C$120:$I$121,2,FALSE))))</f>
        <v>0</v>
      </c>
      <c r="T6" s="56">
        <f>IF(COUNTIF('Pairing list resultat'!$C$124:$I$125,B6)=1,HLOOKUP(B6,'Pairing list resultat'!$C$124:$I$125,2,FALSE),
(IF(COUNTIF('Pairing list resultat'!$C$126:$I$127,B6)=1,HLOOKUP(B6,'Pairing list resultat'!$C$126:$I$127,2,FALSE),
HLOOKUP(B6,'Pairing list resultat'!$C$128:$I$129,2,FALSE))))</f>
        <v>0</v>
      </c>
      <c r="U6" s="56">
        <f>IF(COUNTIF('Pairing list resultat'!$C$132:$I$133,B6)=1,HLOOKUP(B6,'Pairing list resultat'!$C$132:$I$133,2,FALSE),
(IF(COUNTIF('Pairing list resultat'!$C$134:$I$135,B6)=1,HLOOKUP(B6,'Pairing list resultat'!$C$134:$I$135,2,FALSE),
HLOOKUP(B6,'Pairing list resultat'!$C$136:$I$137,2,FALSE))))</f>
        <v>0</v>
      </c>
      <c r="V6" s="56">
        <f>IF(COUNTIF('Pairing list resultat'!$C$140:$I$141,B6)=1,HLOOKUP(B6,'Pairing list resultat'!$C$140:$I$141,2,FALSE),
(IF(COUNTIF('Pairing list resultat'!$C$142:$I$143,B6)=1,HLOOKUP(B6,'Pairing list resultat'!$C$142:$I$143,2,FALSE),
HLOOKUP(B6,'Pairing list resultat'!$C$144:$I$145,2,FALSE))))</f>
        <v>0</v>
      </c>
      <c r="W6" s="56">
        <f>IF(COUNTIF('Pairing list resultat'!$C$148:$I$149,B6)=1,HLOOKUP(B6,'Pairing list resultat'!$C$148:$I$149,2,FALSE),
(IF(COUNTIF('Pairing list resultat'!$C$150:$I$151,B6)=1,HLOOKUP(B6,'Pairing list resultat'!$C$150:$I$151,2,FALSE),
HLOOKUP(B6,'Pairing list resultat'!$C$152:$I$153,2,FALSE))))</f>
        <v>0</v>
      </c>
      <c r="X6" s="56">
        <f>IF(COUNTIF('Pairing list resultat'!$C$156:$I$157,B6)=1,HLOOKUP(B6,'Pairing list resultat'!$C$156:$I$157,2,FALSE),
(IF(COUNTIF('Pairing list resultat'!$C$158:$I$159,B6)=1,HLOOKUP(B6,'Pairing list resultat'!$C$158:$I$159,2,FALSE),
HLOOKUP(B6,'Pairing list resultat'!$C$160:$I$161,2,FALSE))))</f>
        <v>0</v>
      </c>
      <c r="Y6" s="51"/>
      <c r="Z6" s="51">
        <f t="shared" si="1"/>
        <v>0</v>
      </c>
      <c r="AA6" s="51">
        <f t="shared" si="2"/>
        <v>0</v>
      </c>
      <c r="AB6" s="51">
        <f t="shared" si="3"/>
        <v>0</v>
      </c>
      <c r="AC6" s="51">
        <f t="shared" si="4"/>
        <v>0</v>
      </c>
      <c r="AD6" s="51">
        <f t="shared" si="5"/>
        <v>0</v>
      </c>
      <c r="AE6" s="51">
        <f t="shared" si="6"/>
        <v>0</v>
      </c>
      <c r="AF6" s="51">
        <f t="shared" si="7"/>
        <v>0</v>
      </c>
      <c r="AG6" s="51">
        <f t="shared" si="8"/>
        <v>0</v>
      </c>
    </row>
    <row r="7" spans="1:33" x14ac:dyDescent="0.3">
      <c r="A7" s="52">
        <v>5</v>
      </c>
      <c r="B7" s="53" t="str">
        <f>VLOOKUP(RESULTATS!A7,Clubs!A7:C24,3,FALSE)</f>
        <v>SNBSM</v>
      </c>
      <c r="C7" s="54">
        <f t="shared" si="9"/>
        <v>1</v>
      </c>
      <c r="D7" s="54">
        <f t="shared" si="0"/>
        <v>0</v>
      </c>
      <c r="E7" s="55">
        <f>IF(COUNTIF('Pairing list resultat'!$C$4:$I$5,B7)=1,HLOOKUP(B7,'Pairing list resultat'!$C$4:$I$5,2,FALSE),
(IF(COUNTIF('Pairing list resultat'!$C$6:$I$7,B7)=1,HLOOKUP(B7,'Pairing list resultat'!$C$6:$I$7,2,FALSE),
HLOOKUP(B7,'Pairing list resultat'!$C$8:$I$9,2,FALSE))))</f>
        <v>0</v>
      </c>
      <c r="F7" s="55">
        <f>IF(COUNTIF('Pairing list resultat'!$C$12:$I$13,B7)=1,HLOOKUP(B7,'Pairing list resultat'!$C$12:$I$13,2,FALSE),
(IF(COUNTIF('Pairing list resultat'!$C$14:$I$15,B7)=1,HLOOKUP(B7,'Pairing list resultat'!$C$14:$I$15,2,FALSE),
HLOOKUP(B7,'Pairing list resultat'!$C$16:$I$17,2,FALSE))))</f>
        <v>0</v>
      </c>
      <c r="G7" s="55">
        <f>IF(COUNTIF('Pairing list resultat'!$C$20:$I$21,B7)=1,HLOOKUP(B7,'Pairing list resultat'!$C$20:$I$21,2,FALSE),
(IF(COUNTIF('Pairing list resultat'!$C$22:$I$23,B7)=1,HLOOKUP(B7,'Pairing list resultat'!$C$22:$I$23,2,FALSE),
HLOOKUP(B7,'Pairing list resultat'!$C$24:$I$25,2,FALSE))))</f>
        <v>0</v>
      </c>
      <c r="H7" s="55">
        <f>IF(COUNTIF('Pairing list resultat'!$C$28:$I$29,B7)=1,HLOOKUP(B7,'Pairing list resultat'!$C$28:$I$29,2,FALSE),
(IF(COUNTIF('Pairing list resultat'!$C$30:$I$31,B7)=1,HLOOKUP(B7,'Pairing list resultat'!$C$30:$I$31,2,FALSE),
HLOOKUP(B7,'Pairing list resultat'!$C$32:$I$33,2,FALSE))))</f>
        <v>0</v>
      </c>
      <c r="I7" s="56">
        <f>IF(COUNTIF('Pairing list resultat'!$C$36:$I$37,B7)=1,HLOOKUP(B7,'Pairing list resultat'!$C$36:$I$37,2,FALSE),
(IF(COUNTIF('Pairing list resultat'!$C$38:$I$39,B7)=1,HLOOKUP(B7,'Pairing list resultat'!$C$38:$I$39,2,FALSE),
HLOOKUP(B7,'Pairing list resultat'!$C$40:$I$41,2,FALSE))))</f>
        <v>0</v>
      </c>
      <c r="J7" s="56">
        <f>IF(COUNTIF('Pairing list resultat'!$C$44:$I$45,B7)=1,HLOOKUP(B7,'Pairing list resultat'!$C$44:$I$45,2,FALSE),
(IF(COUNTIF('Pairing list resultat'!$C$46:$I$47,B7)=1,HLOOKUP(B7,'Pairing list resultat'!$C$46:$I$47,2,FALSE),
HLOOKUP(B7,'Pairing list resultat'!$C$48:$I$49,2,FALSE))))</f>
        <v>0</v>
      </c>
      <c r="K7" s="56">
        <f>IF(COUNTIF('Pairing list resultat'!$C$52:$I$53,B7)=1,HLOOKUP(B7,'Pairing list resultat'!$C$52:$I$53,2,FALSE),
(IF(COUNTIF('Pairing list resultat'!$C$54:$I$55,B7)=1,HLOOKUP(B7,'Pairing list resultat'!$C$54:$I$55,2,FALSE),
HLOOKUP(B7,'Pairing list resultat'!$C$56:$I$57,2,FALSE))))</f>
        <v>0</v>
      </c>
      <c r="L7" s="56">
        <f>IF(COUNTIF('Pairing list resultat'!$C$60:$I$61,B7)=1,HLOOKUP(B7,'Pairing list resultat'!$C$60:$I$61,2,FALSE),
(IF(COUNTIF('Pairing list resultat'!$C$62:$I$63,B7)=1,HLOOKUP(B7,'Pairing list resultat'!$C$62:$I$63,2,FALSE),
HLOOKUP(B7,'Pairing list resultat'!$C$64:$I$65,2,FALSE))))</f>
        <v>0</v>
      </c>
      <c r="M7" s="56">
        <f>IF(COUNTIF('Pairing list resultat'!$C$68:$I$69,B7)=1,HLOOKUP(B7,'Pairing list resultat'!$C$68:$I$69,2,FALSE),
(IF(COUNTIF('Pairing list resultat'!$C$70:$I$71,B7)=1,HLOOKUP(B7,'Pairing list resultat'!$C$70:$I$71,2,FALSE),
HLOOKUP(B7,'Pairing list resultat'!$C$72:$I$73,2,FALSE))))</f>
        <v>0</v>
      </c>
      <c r="N7" s="56">
        <f>IF(COUNTIF('Pairing list resultat'!$C$76:$I$77,B7)=1,HLOOKUP(B7,'Pairing list resultat'!$C$76:$I$77,2,FALSE),
(IF(COUNTIF('Pairing list resultat'!$C$78:$I$79,B7)=1,HLOOKUP(B7,'Pairing list resultat'!$C$78:$I$79,2,FALSE),
HLOOKUP(B7,'Pairing list resultat'!$C$80:$I$81,2,FALSE))))</f>
        <v>0</v>
      </c>
      <c r="O7" s="56">
        <f>IF(COUNTIF('Pairing list resultat'!$C$84:$I$85,B7)=1,HLOOKUP(B7,'Pairing list resultat'!$C$84:$I$85,2,FALSE),
(IF(COUNTIF('Pairing list resultat'!$C$86:$I$87,B7)=1,HLOOKUP(B7,'Pairing list resultat'!$C$86:$I$87,2,FALSE),
HLOOKUP(B7,'Pairing list resultat'!$C$88:$I$89,2,FALSE))))</f>
        <v>0</v>
      </c>
      <c r="P7" s="56">
        <f>IF(COUNTIF('Pairing list resultat'!$C$92:$I$93,B7)=1,HLOOKUP(B7,'Pairing list resultat'!$C$92:$I$93,2,FALSE),
(IF(COUNTIF('Pairing list resultat'!$C$94:$I$95,B7)=1,HLOOKUP(B7,'Pairing list resultat'!$C$94:$I$95,2,FALSE),
HLOOKUP(B7,'Pairing list resultat'!$C$96:$I$97,2,FALSE))))</f>
        <v>0</v>
      </c>
      <c r="Q7" s="56">
        <f>IF(COUNTIF('Pairing list resultat'!$C$100:$I$101,B7)=1,HLOOKUP(B7,'Pairing list resultat'!$C$100:$I$101,2,FALSE),
(IF(COUNTIF('Pairing list resultat'!$C$102:$I$103,B7)=1,HLOOKUP(B7,'Pairing list resultat'!$C$102:$I$103,2,FALSE),
HLOOKUP(B7,'Pairing list resultat'!$C$104:$I$105,2,FALSE))))</f>
        <v>0</v>
      </c>
      <c r="R7" s="56">
        <f>IF(COUNTIF('Pairing list resultat'!$C$108:$I$109,B7)=1,HLOOKUP(B7,'Pairing list resultat'!$C$108:$I$109,2,FALSE),
(IF(COUNTIF('Pairing list resultat'!$C$110:$I$111,B7)=1,HLOOKUP(B7,'Pairing list resultat'!$C$110:$I$111,2,FALSE),
HLOOKUP(B7,'Pairing list resultat'!$C$112:$I$113,2,FALSE))))</f>
        <v>0</v>
      </c>
      <c r="S7" s="56">
        <f>IF(COUNTIF('Pairing list resultat'!$C$116:$I$117,B7)=1,HLOOKUP(B7,'Pairing list resultat'!$C$116:$I$117,2,FALSE),
(IF(COUNTIF('Pairing list resultat'!$C$118:$I$119,B7)=1,HLOOKUP(B7,'Pairing list resultat'!$C$118:$I$119,2,FALSE),
HLOOKUP(B7,'Pairing list resultat'!$C$120:$I$121,2,FALSE))))</f>
        <v>0</v>
      </c>
      <c r="T7" s="56">
        <f>IF(COUNTIF('Pairing list resultat'!$C$124:$I$125,B7)=1,HLOOKUP(B7,'Pairing list resultat'!$C$124:$I$125,2,FALSE),
(IF(COUNTIF('Pairing list resultat'!$C$126:$I$127,B7)=1,HLOOKUP(B7,'Pairing list resultat'!$C$126:$I$127,2,FALSE),
HLOOKUP(B7,'Pairing list resultat'!$C$128:$I$129,2,FALSE))))</f>
        <v>0</v>
      </c>
      <c r="U7" s="56">
        <f>IF(COUNTIF('Pairing list resultat'!$C$132:$I$133,B7)=1,HLOOKUP(B7,'Pairing list resultat'!$C$132:$I$133,2,FALSE),
(IF(COUNTIF('Pairing list resultat'!$C$134:$I$135,B7)=1,HLOOKUP(B7,'Pairing list resultat'!$C$134:$I$135,2,FALSE),
HLOOKUP(B7,'Pairing list resultat'!$C$136:$I$137,2,FALSE))))</f>
        <v>0</v>
      </c>
      <c r="V7" s="56">
        <f>IF(COUNTIF('Pairing list resultat'!$C$140:$I$141,B7)=1,HLOOKUP(B7,'Pairing list resultat'!$C$140:$I$141,2,FALSE),
(IF(COUNTIF('Pairing list resultat'!$C$142:$I$143,B7)=1,HLOOKUP(B7,'Pairing list resultat'!$C$142:$I$143,2,FALSE),
HLOOKUP(B7,'Pairing list resultat'!$C$144:$I$145,2,FALSE))))</f>
        <v>0</v>
      </c>
      <c r="W7" s="56">
        <f>IF(COUNTIF('Pairing list resultat'!$C$148:$I$149,B7)=1,HLOOKUP(B7,'Pairing list resultat'!$C$148:$I$149,2,FALSE),
(IF(COUNTIF('Pairing list resultat'!$C$150:$I$151,B7)=1,HLOOKUP(B7,'Pairing list resultat'!$C$150:$I$151,2,FALSE),
HLOOKUP(B7,'Pairing list resultat'!$C$152:$I$153,2,FALSE))))</f>
        <v>0</v>
      </c>
      <c r="X7" s="56">
        <f>IF(COUNTIF('Pairing list resultat'!$C$156:$I$157,B7)=1,HLOOKUP(B7,'Pairing list resultat'!$C$156:$I$157,2,FALSE),
(IF(COUNTIF('Pairing list resultat'!$C$158:$I$159,B7)=1,HLOOKUP(B7,'Pairing list resultat'!$C$158:$I$159,2,FALSE),
HLOOKUP(B7,'Pairing list resultat'!$C$160:$I$161,2,FALSE))))</f>
        <v>0</v>
      </c>
      <c r="Y7" s="51"/>
      <c r="Z7" s="51">
        <f t="shared" si="1"/>
        <v>0</v>
      </c>
      <c r="AA7" s="51">
        <f t="shared" si="2"/>
        <v>0</v>
      </c>
      <c r="AB7" s="51">
        <f t="shared" si="3"/>
        <v>0</v>
      </c>
      <c r="AC7" s="51">
        <f t="shared" si="4"/>
        <v>0</v>
      </c>
      <c r="AD7" s="51">
        <f t="shared" si="5"/>
        <v>0</v>
      </c>
      <c r="AE7" s="51">
        <f t="shared" si="6"/>
        <v>0</v>
      </c>
      <c r="AF7" s="51">
        <f t="shared" si="7"/>
        <v>0</v>
      </c>
      <c r="AG7" s="51">
        <f t="shared" si="8"/>
        <v>0</v>
      </c>
    </row>
    <row r="8" spans="1:33" x14ac:dyDescent="0.3">
      <c r="A8" s="52">
        <v>6</v>
      </c>
      <c r="B8" s="53" t="str">
        <f>VLOOKUP(RESULTATS!A8,Clubs!A8:C25,3,FALSE)</f>
        <v>CVA</v>
      </c>
      <c r="C8" s="54">
        <f t="shared" si="9"/>
        <v>1</v>
      </c>
      <c r="D8" s="54">
        <f t="shared" si="0"/>
        <v>0</v>
      </c>
      <c r="E8" s="55">
        <f>IF(COUNTIF('Pairing list resultat'!$C$4:$I$5,B8)=1,HLOOKUP(B8,'Pairing list resultat'!$C$4:$I$5,2,FALSE),
(IF(COUNTIF('Pairing list resultat'!$C$6:$I$7,B8)=1,HLOOKUP(B8,'Pairing list resultat'!$C$6:$I$7,2,FALSE),
HLOOKUP(B8,'Pairing list resultat'!$C$8:$I$9,2,FALSE))))</f>
        <v>0</v>
      </c>
      <c r="F8" s="55">
        <f>IF(COUNTIF('Pairing list resultat'!$C$12:$I$13,B8)=1,HLOOKUP(B8,'Pairing list resultat'!$C$12:$I$13,2,FALSE),
(IF(COUNTIF('Pairing list resultat'!$C$14:$I$15,B8)=1,HLOOKUP(B8,'Pairing list resultat'!$C$14:$I$15,2,FALSE),
HLOOKUP(B8,'Pairing list resultat'!$C$16:$I$17,2,FALSE))))</f>
        <v>0</v>
      </c>
      <c r="G8" s="55">
        <f>IF(COUNTIF('Pairing list resultat'!$C$20:$I$21,B8)=1,HLOOKUP(B8,'Pairing list resultat'!$C$20:$I$21,2,FALSE),
(IF(COUNTIF('Pairing list resultat'!$C$22:$I$23,B8)=1,HLOOKUP(B8,'Pairing list resultat'!$C$22:$I$23,2,FALSE),
HLOOKUP(B8,'Pairing list resultat'!$C$24:$I$25,2,FALSE))))</f>
        <v>0</v>
      </c>
      <c r="H8" s="55">
        <f>IF(COUNTIF('Pairing list resultat'!$C$28:$I$29,B8)=1,HLOOKUP(B8,'Pairing list resultat'!$C$28:$I$29,2,FALSE),
(IF(COUNTIF('Pairing list resultat'!$C$30:$I$31,B8)=1,HLOOKUP(B8,'Pairing list resultat'!$C$30:$I$31,2,FALSE),
HLOOKUP(B8,'Pairing list resultat'!$C$32:$I$33,2,FALSE))))</f>
        <v>0</v>
      </c>
      <c r="I8" s="56">
        <f>IF(COUNTIF('Pairing list resultat'!$C$36:$I$37,B8)=1,HLOOKUP(B8,'Pairing list resultat'!$C$36:$I$37,2,FALSE),
(IF(COUNTIF('Pairing list resultat'!$C$38:$I$39,B8)=1,HLOOKUP(B8,'Pairing list resultat'!$C$38:$I$39,2,FALSE),
HLOOKUP(B8,'Pairing list resultat'!$C$40:$I$41,2,FALSE))))</f>
        <v>0</v>
      </c>
      <c r="J8" s="56">
        <f>IF(COUNTIF('Pairing list resultat'!$C$44:$I$45,B8)=1,HLOOKUP(B8,'Pairing list resultat'!$C$44:$I$45,2,FALSE),
(IF(COUNTIF('Pairing list resultat'!$C$46:$I$47,B8)=1,HLOOKUP(B8,'Pairing list resultat'!$C$46:$I$47,2,FALSE),
HLOOKUP(B8,'Pairing list resultat'!$C$48:$I$49,2,FALSE))))</f>
        <v>0</v>
      </c>
      <c r="K8" s="56">
        <f>IF(COUNTIF('Pairing list resultat'!$C$52:$I$53,B8)=1,HLOOKUP(B8,'Pairing list resultat'!$C$52:$I$53,2,FALSE),
(IF(COUNTIF('Pairing list resultat'!$C$54:$I$55,B8)=1,HLOOKUP(B8,'Pairing list resultat'!$C$54:$I$55,2,FALSE),
HLOOKUP(B8,'Pairing list resultat'!$C$56:$I$57,2,FALSE))))</f>
        <v>0</v>
      </c>
      <c r="L8" s="56">
        <f>IF(COUNTIF('Pairing list resultat'!$C$60:$I$61,B8)=1,HLOOKUP(B8,'Pairing list resultat'!$C$60:$I$61,2,FALSE),
(IF(COUNTIF('Pairing list resultat'!$C$62:$I$63,B8)=1,HLOOKUP(B8,'Pairing list resultat'!$C$62:$I$63,2,FALSE),
HLOOKUP(B8,'Pairing list resultat'!$C$64:$I$65,2,FALSE))))</f>
        <v>0</v>
      </c>
      <c r="M8" s="56">
        <f>IF(COUNTIF('Pairing list resultat'!$C$68:$I$69,B8)=1,HLOOKUP(B8,'Pairing list resultat'!$C$68:$I$69,2,FALSE),
(IF(COUNTIF('Pairing list resultat'!$C$70:$I$71,B8)=1,HLOOKUP(B8,'Pairing list resultat'!$C$70:$I$71,2,FALSE),
HLOOKUP(B8,'Pairing list resultat'!$C$72:$I$73,2,FALSE))))</f>
        <v>0</v>
      </c>
      <c r="N8" s="56">
        <f>IF(COUNTIF('Pairing list resultat'!$C$76:$I$77,B8)=1,HLOOKUP(B8,'Pairing list resultat'!$C$76:$I$77,2,FALSE),
(IF(COUNTIF('Pairing list resultat'!$C$78:$I$79,B8)=1,HLOOKUP(B8,'Pairing list resultat'!$C$78:$I$79,2,FALSE),
HLOOKUP(B8,'Pairing list resultat'!$C$80:$I$81,2,FALSE))))</f>
        <v>0</v>
      </c>
      <c r="O8" s="56">
        <f>IF(COUNTIF('Pairing list resultat'!$C$84:$I$85,B8)=1,HLOOKUP(B8,'Pairing list resultat'!$C$84:$I$85,2,FALSE),
(IF(COUNTIF('Pairing list resultat'!$C$86:$I$87,B8)=1,HLOOKUP(B8,'Pairing list resultat'!$C$86:$I$87,2,FALSE),
HLOOKUP(B8,'Pairing list resultat'!$C$88:$I$89,2,FALSE))))</f>
        <v>0</v>
      </c>
      <c r="P8" s="56">
        <f>IF(COUNTIF('Pairing list resultat'!$C$92:$I$93,B8)=1,HLOOKUP(B8,'Pairing list resultat'!$C$92:$I$93,2,FALSE),
(IF(COUNTIF('Pairing list resultat'!$C$94:$I$95,B8)=1,HLOOKUP(B8,'Pairing list resultat'!$C$94:$I$95,2,FALSE),
HLOOKUP(B8,'Pairing list resultat'!$C$96:$I$97,2,FALSE))))</f>
        <v>0</v>
      </c>
      <c r="Q8" s="56">
        <f>IF(COUNTIF('Pairing list resultat'!$C$100:$I$101,B8)=1,HLOOKUP(B8,'Pairing list resultat'!$C$100:$I$101,2,FALSE),
(IF(COUNTIF('Pairing list resultat'!$C$102:$I$103,B8)=1,HLOOKUP(B8,'Pairing list resultat'!$C$102:$I$103,2,FALSE),
HLOOKUP(B8,'Pairing list resultat'!$C$104:$I$105,2,FALSE))))</f>
        <v>0</v>
      </c>
      <c r="R8" s="56">
        <f>IF(COUNTIF('Pairing list resultat'!$C$108:$I$109,B8)=1,HLOOKUP(B8,'Pairing list resultat'!$C$108:$I$109,2,FALSE),
(IF(COUNTIF('Pairing list resultat'!$C$110:$I$111,B8)=1,HLOOKUP(B8,'Pairing list resultat'!$C$110:$I$111,2,FALSE),
HLOOKUP(B8,'Pairing list resultat'!$C$112:$I$113,2,FALSE))))</f>
        <v>0</v>
      </c>
      <c r="S8" s="56">
        <f>IF(COUNTIF('Pairing list resultat'!$C$116:$I$117,B8)=1,HLOOKUP(B8,'Pairing list resultat'!$C$116:$I$117,2,FALSE),
(IF(COUNTIF('Pairing list resultat'!$C$118:$I$119,B8)=1,HLOOKUP(B8,'Pairing list resultat'!$C$118:$I$119,2,FALSE),
HLOOKUP(B8,'Pairing list resultat'!$C$120:$I$121,2,FALSE))))</f>
        <v>0</v>
      </c>
      <c r="T8" s="56">
        <f>IF(COUNTIF('Pairing list resultat'!$C$124:$I$125,B8)=1,HLOOKUP(B8,'Pairing list resultat'!$C$124:$I$125,2,FALSE),
(IF(COUNTIF('Pairing list resultat'!$C$126:$I$127,B8)=1,HLOOKUP(B8,'Pairing list resultat'!$C$126:$I$127,2,FALSE),
HLOOKUP(B8,'Pairing list resultat'!$C$128:$I$129,2,FALSE))))</f>
        <v>0</v>
      </c>
      <c r="U8" s="56">
        <f>IF(COUNTIF('Pairing list resultat'!$C$132:$I$133,B8)=1,HLOOKUP(B8,'Pairing list resultat'!$C$132:$I$133,2,FALSE),
(IF(COUNTIF('Pairing list resultat'!$C$134:$I$135,B8)=1,HLOOKUP(B8,'Pairing list resultat'!$C$134:$I$135,2,FALSE),
HLOOKUP(B8,'Pairing list resultat'!$C$136:$I$137,2,FALSE))))</f>
        <v>0</v>
      </c>
      <c r="V8" s="56">
        <f>IF(COUNTIF('Pairing list resultat'!$C$140:$I$141,B8)=1,HLOOKUP(B8,'Pairing list resultat'!$C$140:$I$141,2,FALSE),
(IF(COUNTIF('Pairing list resultat'!$C$142:$I$143,B8)=1,HLOOKUP(B8,'Pairing list resultat'!$C$142:$I$143,2,FALSE),
HLOOKUP(B8,'Pairing list resultat'!$C$144:$I$145,2,FALSE))))</f>
        <v>0</v>
      </c>
      <c r="W8" s="56">
        <f>IF(COUNTIF('Pairing list resultat'!$C$148:$I$149,B8)=1,HLOOKUP(B8,'Pairing list resultat'!$C$148:$I$149,2,FALSE),
(IF(COUNTIF('Pairing list resultat'!$C$150:$I$151,B8)=1,HLOOKUP(B8,'Pairing list resultat'!$C$150:$I$151,2,FALSE),
HLOOKUP(B8,'Pairing list resultat'!$C$152:$I$153,2,FALSE))))</f>
        <v>0</v>
      </c>
      <c r="X8" s="56">
        <f>IF(COUNTIF('Pairing list resultat'!$C$156:$I$157,B8)=1,HLOOKUP(B8,'Pairing list resultat'!$C$156:$I$157,2,FALSE),
(IF(COUNTIF('Pairing list resultat'!$C$158:$I$159,B8)=1,HLOOKUP(B8,'Pairing list resultat'!$C$158:$I$159,2,FALSE),
HLOOKUP(B8,'Pairing list resultat'!$C$160:$I$161,2,FALSE))))</f>
        <v>0</v>
      </c>
      <c r="Y8" s="51"/>
      <c r="Z8" s="51">
        <f t="shared" si="1"/>
        <v>0</v>
      </c>
      <c r="AA8" s="51">
        <f t="shared" si="2"/>
        <v>0</v>
      </c>
      <c r="AB8" s="51">
        <f t="shared" si="3"/>
        <v>0</v>
      </c>
      <c r="AC8" s="51">
        <f t="shared" si="4"/>
        <v>0</v>
      </c>
      <c r="AD8" s="51">
        <f t="shared" si="5"/>
        <v>0</v>
      </c>
      <c r="AE8" s="51">
        <f t="shared" si="6"/>
        <v>0</v>
      </c>
      <c r="AF8" s="51">
        <f t="shared" si="7"/>
        <v>0</v>
      </c>
      <c r="AG8" s="51">
        <f t="shared" si="8"/>
        <v>0</v>
      </c>
    </row>
    <row r="9" spans="1:33" x14ac:dyDescent="0.3">
      <c r="A9" s="52">
        <v>7</v>
      </c>
      <c r="B9" s="53" t="str">
        <f>VLOOKUP(RESULTATS!A9,Clubs!A9:C26,3,FALSE)</f>
        <v>SRR</v>
      </c>
      <c r="C9" s="54">
        <f t="shared" si="9"/>
        <v>1</v>
      </c>
      <c r="D9" s="54">
        <f t="shared" si="0"/>
        <v>0</v>
      </c>
      <c r="E9" s="55">
        <f>IF(COUNTIF('Pairing list resultat'!$C$4:$I$5,B9)=1,HLOOKUP(B9,'Pairing list resultat'!$C$4:$I$5,2,FALSE),
(IF(COUNTIF('Pairing list resultat'!$C$6:$I$7,B9)=1,HLOOKUP(B9,'Pairing list resultat'!$C$6:$I$7,2,FALSE),
HLOOKUP(B9,'Pairing list resultat'!$C$8:$I$9,2,FALSE))))</f>
        <v>0</v>
      </c>
      <c r="F9" s="55">
        <f>IF(COUNTIF('Pairing list resultat'!$C$12:$I$13,B9)=1,HLOOKUP(B9,'Pairing list resultat'!$C$12:$I$13,2,FALSE),
(IF(COUNTIF('Pairing list resultat'!$C$14:$I$15,B9)=1,HLOOKUP(B9,'Pairing list resultat'!$C$14:$I$15,2,FALSE),
HLOOKUP(B9,'Pairing list resultat'!$C$16:$I$17,2,FALSE))))</f>
        <v>0</v>
      </c>
      <c r="G9" s="55">
        <f>IF(COUNTIF('Pairing list resultat'!$C$20:$I$21,B9)=1,HLOOKUP(B9,'Pairing list resultat'!$C$20:$I$21,2,FALSE),
(IF(COUNTIF('Pairing list resultat'!$C$22:$I$23,B9)=1,HLOOKUP(B9,'Pairing list resultat'!$C$22:$I$23,2,FALSE),
HLOOKUP(B9,'Pairing list resultat'!$C$24:$I$25,2,FALSE))))</f>
        <v>0</v>
      </c>
      <c r="H9" s="55">
        <f>IF(COUNTIF('Pairing list resultat'!$C$28:$I$29,B9)=1,HLOOKUP(B9,'Pairing list resultat'!$C$28:$I$29,2,FALSE),
(IF(COUNTIF('Pairing list resultat'!$C$30:$I$31,B9)=1,HLOOKUP(B9,'Pairing list resultat'!$C$30:$I$31,2,FALSE),
HLOOKUP(B9,'Pairing list resultat'!$C$32:$I$33,2,FALSE))))</f>
        <v>0</v>
      </c>
      <c r="I9" s="56">
        <f>IF(COUNTIF('Pairing list resultat'!$C$36:$I$37,B9)=1,HLOOKUP(B9,'Pairing list resultat'!$C$36:$I$37,2,FALSE),
(IF(COUNTIF('Pairing list resultat'!$C$38:$I$39,B9)=1,HLOOKUP(B9,'Pairing list resultat'!$C$38:$I$39,2,FALSE),
HLOOKUP(B9,'Pairing list resultat'!$C$40:$I$41,2,FALSE))))</f>
        <v>0</v>
      </c>
      <c r="J9" s="56">
        <f>IF(COUNTIF('Pairing list resultat'!$C$44:$I$45,B9)=1,HLOOKUP(B9,'Pairing list resultat'!$C$44:$I$45,2,FALSE),
(IF(COUNTIF('Pairing list resultat'!$C$46:$I$47,B9)=1,HLOOKUP(B9,'Pairing list resultat'!$C$46:$I$47,2,FALSE),
HLOOKUP(B9,'Pairing list resultat'!$C$48:$I$49,2,FALSE))))</f>
        <v>0</v>
      </c>
      <c r="K9" s="56">
        <f>IF(COUNTIF('Pairing list resultat'!$C$52:$I$53,B9)=1,HLOOKUP(B9,'Pairing list resultat'!$C$52:$I$53,2,FALSE),
(IF(COUNTIF('Pairing list resultat'!$C$54:$I$55,B9)=1,HLOOKUP(B9,'Pairing list resultat'!$C$54:$I$55,2,FALSE),
HLOOKUP(B9,'Pairing list resultat'!$C$56:$I$57,2,FALSE))))</f>
        <v>0</v>
      </c>
      <c r="L9" s="56">
        <f>IF(COUNTIF('Pairing list resultat'!$C$60:$I$61,B9)=1,HLOOKUP(B9,'Pairing list resultat'!$C$60:$I$61,2,FALSE),
(IF(COUNTIF('Pairing list resultat'!$C$62:$I$63,B9)=1,HLOOKUP(B9,'Pairing list resultat'!$C$62:$I$63,2,FALSE),
HLOOKUP(B9,'Pairing list resultat'!$C$64:$I$65,2,FALSE))))</f>
        <v>0</v>
      </c>
      <c r="M9" s="56">
        <f>IF(COUNTIF('Pairing list resultat'!$C$68:$I$69,B9)=1,HLOOKUP(B9,'Pairing list resultat'!$C$68:$I$69,2,FALSE),
(IF(COUNTIF('Pairing list resultat'!$C$70:$I$71,B9)=1,HLOOKUP(B9,'Pairing list resultat'!$C$70:$I$71,2,FALSE),
HLOOKUP(B9,'Pairing list resultat'!$C$72:$I$73,2,FALSE))))</f>
        <v>0</v>
      </c>
      <c r="N9" s="56">
        <f>IF(COUNTIF('Pairing list resultat'!$C$76:$I$77,B9)=1,HLOOKUP(B9,'Pairing list resultat'!$C$76:$I$77,2,FALSE),
(IF(COUNTIF('Pairing list resultat'!$C$78:$I$79,B9)=1,HLOOKUP(B9,'Pairing list resultat'!$C$78:$I$79,2,FALSE),
HLOOKUP(B9,'Pairing list resultat'!$C$80:$I$81,2,FALSE))))</f>
        <v>0</v>
      </c>
      <c r="O9" s="56">
        <f>IF(COUNTIF('Pairing list resultat'!$C$84:$I$85,B9)=1,HLOOKUP(B9,'Pairing list resultat'!$C$84:$I$85,2,FALSE),
(IF(COUNTIF('Pairing list resultat'!$C$86:$I$87,B9)=1,HLOOKUP(B9,'Pairing list resultat'!$C$86:$I$87,2,FALSE),
HLOOKUP(B9,'Pairing list resultat'!$C$88:$I$89,2,FALSE))))</f>
        <v>0</v>
      </c>
      <c r="P9" s="56">
        <f>IF(COUNTIF('Pairing list resultat'!$C$92:$I$93,B9)=1,HLOOKUP(B9,'Pairing list resultat'!$C$92:$I$93,2,FALSE),
(IF(COUNTIF('Pairing list resultat'!$C$94:$I$95,B9)=1,HLOOKUP(B9,'Pairing list resultat'!$C$94:$I$95,2,FALSE),
HLOOKUP(B9,'Pairing list resultat'!$C$96:$I$97,2,FALSE))))</f>
        <v>0</v>
      </c>
      <c r="Q9" s="56">
        <f>IF(COUNTIF('Pairing list resultat'!$C$100:$I$101,B9)=1,HLOOKUP(B9,'Pairing list resultat'!$C$100:$I$101,2,FALSE),
(IF(COUNTIF('Pairing list resultat'!$C$102:$I$103,B9)=1,HLOOKUP(B9,'Pairing list resultat'!$C$102:$I$103,2,FALSE),
HLOOKUP(B9,'Pairing list resultat'!$C$104:$I$105,2,FALSE))))</f>
        <v>0</v>
      </c>
      <c r="R9" s="56">
        <f>IF(COUNTIF('Pairing list resultat'!$C$108:$I$109,B9)=1,HLOOKUP(B9,'Pairing list resultat'!$C$108:$I$109,2,FALSE),
(IF(COUNTIF('Pairing list resultat'!$C$110:$I$111,B9)=1,HLOOKUP(B9,'Pairing list resultat'!$C$110:$I$111,2,FALSE),
HLOOKUP(B9,'Pairing list resultat'!$C$112:$I$113,2,FALSE))))</f>
        <v>0</v>
      </c>
      <c r="S9" s="56">
        <f>IF(COUNTIF('Pairing list resultat'!$C$116:$I$117,B9)=1,HLOOKUP(B9,'Pairing list resultat'!$C$116:$I$117,2,FALSE),
(IF(COUNTIF('Pairing list resultat'!$C$118:$I$119,B9)=1,HLOOKUP(B9,'Pairing list resultat'!$C$118:$I$119,2,FALSE),
HLOOKUP(B9,'Pairing list resultat'!$C$120:$I$121,2,FALSE))))</f>
        <v>0</v>
      </c>
      <c r="T9" s="56">
        <f>IF(COUNTIF('Pairing list resultat'!$C$124:$I$125,B9)=1,HLOOKUP(B9,'Pairing list resultat'!$C$124:$I$125,2,FALSE),
(IF(COUNTIF('Pairing list resultat'!$C$126:$I$127,B9)=1,HLOOKUP(B9,'Pairing list resultat'!$C$126:$I$127,2,FALSE),
HLOOKUP(B9,'Pairing list resultat'!$C$128:$I$129,2,FALSE))))</f>
        <v>0</v>
      </c>
      <c r="U9" s="56">
        <f>IF(COUNTIF('Pairing list resultat'!$C$132:$I$133,B9)=1,HLOOKUP(B9,'Pairing list resultat'!$C$132:$I$133,2,FALSE),
(IF(COUNTIF('Pairing list resultat'!$C$134:$I$135,B9)=1,HLOOKUP(B9,'Pairing list resultat'!$C$134:$I$135,2,FALSE),
HLOOKUP(B9,'Pairing list resultat'!$C$136:$I$137,2,FALSE))))</f>
        <v>0</v>
      </c>
      <c r="V9" s="56">
        <f>IF(COUNTIF('Pairing list resultat'!$C$140:$I$141,B9)=1,HLOOKUP(B9,'Pairing list resultat'!$C$140:$I$141,2,FALSE),
(IF(COUNTIF('Pairing list resultat'!$C$142:$I$143,B9)=1,HLOOKUP(B9,'Pairing list resultat'!$C$142:$I$143,2,FALSE),
HLOOKUP(B9,'Pairing list resultat'!$C$144:$I$145,2,FALSE))))</f>
        <v>0</v>
      </c>
      <c r="W9" s="56">
        <f>IF(COUNTIF('Pairing list resultat'!$C$148:$I$149,B9)=1,HLOOKUP(B9,'Pairing list resultat'!$C$148:$I$149,2,FALSE),
(IF(COUNTIF('Pairing list resultat'!$C$150:$I$151,B9)=1,HLOOKUP(B9,'Pairing list resultat'!$C$150:$I$151,2,FALSE),
HLOOKUP(B9,'Pairing list resultat'!$C$152:$I$153,2,FALSE))))</f>
        <v>0</v>
      </c>
      <c r="X9" s="56">
        <f>IF(COUNTIF('Pairing list resultat'!$C$156:$I$157,B9)=1,HLOOKUP(B9,'Pairing list resultat'!$C$156:$I$157,2,FALSE),
(IF(COUNTIF('Pairing list resultat'!$C$158:$I$159,B9)=1,HLOOKUP(B9,'Pairing list resultat'!$C$158:$I$159,2,FALSE),
HLOOKUP(B9,'Pairing list resultat'!$C$160:$I$161,2,FALSE))))</f>
        <v>0</v>
      </c>
      <c r="Y9" s="51"/>
      <c r="Z9" s="51">
        <f t="shared" si="1"/>
        <v>0</v>
      </c>
      <c r="AA9" s="51">
        <f t="shared" si="2"/>
        <v>0</v>
      </c>
      <c r="AB9" s="51">
        <f t="shared" si="3"/>
        <v>0</v>
      </c>
      <c r="AC9" s="51">
        <f t="shared" si="4"/>
        <v>0</v>
      </c>
      <c r="AD9" s="51">
        <f t="shared" si="5"/>
        <v>0</v>
      </c>
      <c r="AE9" s="51">
        <f t="shared" si="6"/>
        <v>0</v>
      </c>
      <c r="AF9" s="51">
        <f t="shared" si="7"/>
        <v>0</v>
      </c>
      <c r="AG9" s="51">
        <f t="shared" si="8"/>
        <v>0</v>
      </c>
    </row>
    <row r="10" spans="1:33" x14ac:dyDescent="0.3">
      <c r="A10" s="52">
        <v>8</v>
      </c>
      <c r="B10" s="53" t="str">
        <f>VLOOKUP(RESULTATS!A10,Clubs!A10:C27,3,FALSE)</f>
        <v>SNO</v>
      </c>
      <c r="C10" s="54">
        <f t="shared" si="9"/>
        <v>1</v>
      </c>
      <c r="D10" s="54">
        <f t="shared" si="0"/>
        <v>0</v>
      </c>
      <c r="E10" s="55">
        <f>IF(COUNTIF('Pairing list resultat'!$C$4:$I$5,B10)=1,HLOOKUP(B10,'Pairing list resultat'!$C$4:$I$5,2,FALSE),
(IF(COUNTIF('Pairing list resultat'!$C$6:$I$7,B10)=1,HLOOKUP(B10,'Pairing list resultat'!$C$6:$I$7,2,FALSE),
HLOOKUP(B10,'Pairing list resultat'!$C$8:$I$9,2,FALSE))))</f>
        <v>0</v>
      </c>
      <c r="F10" s="55">
        <f>IF(COUNTIF('Pairing list resultat'!$C$12:$I$13,B10)=1,HLOOKUP(B10,'Pairing list resultat'!$C$12:$I$13,2,FALSE),
(IF(COUNTIF('Pairing list resultat'!$C$14:$I$15,B10)=1,HLOOKUP(B10,'Pairing list resultat'!$C$14:$I$15,2,FALSE),
HLOOKUP(B10,'Pairing list resultat'!$C$16:$I$17,2,FALSE))))</f>
        <v>0</v>
      </c>
      <c r="G10" s="55">
        <f>IF(COUNTIF('Pairing list resultat'!$C$20:$I$21,B10)=1,HLOOKUP(B10,'Pairing list resultat'!$C$20:$I$21,2,FALSE),
(IF(COUNTIF('Pairing list resultat'!$C$22:$I$23,B10)=1,HLOOKUP(B10,'Pairing list resultat'!$C$22:$I$23,2,FALSE),
HLOOKUP(B10,'Pairing list resultat'!$C$24:$I$25,2,FALSE))))</f>
        <v>0</v>
      </c>
      <c r="H10" s="55">
        <f>IF(COUNTIF('Pairing list resultat'!$C$28:$I$29,B10)=1,HLOOKUP(B10,'Pairing list resultat'!$C$28:$I$29,2,FALSE),
(IF(COUNTIF('Pairing list resultat'!$C$30:$I$31,B10)=1,HLOOKUP(B10,'Pairing list resultat'!$C$30:$I$31,2,FALSE),
HLOOKUP(B10,'Pairing list resultat'!$C$32:$I$33,2,FALSE))))</f>
        <v>0</v>
      </c>
      <c r="I10" s="56">
        <f>IF(COUNTIF('Pairing list resultat'!$C$36:$I$37,B10)=1,HLOOKUP(B10,'Pairing list resultat'!$C$36:$I$37,2,FALSE),
(IF(COUNTIF('Pairing list resultat'!$C$38:$I$39,B10)=1,HLOOKUP(B10,'Pairing list resultat'!$C$38:$I$39,2,FALSE),
HLOOKUP(B10,'Pairing list resultat'!$C$40:$I$41,2,FALSE))))</f>
        <v>0</v>
      </c>
      <c r="J10" s="56">
        <f>IF(COUNTIF('Pairing list resultat'!$C$44:$I$45,B10)=1,HLOOKUP(B10,'Pairing list resultat'!$C$44:$I$45,2,FALSE),
(IF(COUNTIF('Pairing list resultat'!$C$46:$I$47,B10)=1,HLOOKUP(B10,'Pairing list resultat'!$C$46:$I$47,2,FALSE),
HLOOKUP(B10,'Pairing list resultat'!$C$48:$I$49,2,FALSE))))</f>
        <v>0</v>
      </c>
      <c r="K10" s="56">
        <f>IF(COUNTIF('Pairing list resultat'!$C$52:$I$53,B10)=1,HLOOKUP(B10,'Pairing list resultat'!$C$52:$I$53,2,FALSE),
(IF(COUNTIF('Pairing list resultat'!$C$54:$I$55,B10)=1,HLOOKUP(B10,'Pairing list resultat'!$C$54:$I$55,2,FALSE),
HLOOKUP(B10,'Pairing list resultat'!$C$56:$I$57,2,FALSE))))</f>
        <v>0</v>
      </c>
      <c r="L10" s="56">
        <f>IF(COUNTIF('Pairing list resultat'!$C$60:$I$61,B10)=1,HLOOKUP(B10,'Pairing list resultat'!$C$60:$I$61,2,FALSE),
(IF(COUNTIF('Pairing list resultat'!$C$62:$I$63,B10)=1,HLOOKUP(B10,'Pairing list resultat'!$C$62:$I$63,2,FALSE),
HLOOKUP(B10,'Pairing list resultat'!$C$64:$I$65,2,FALSE))))</f>
        <v>0</v>
      </c>
      <c r="M10" s="56">
        <f>IF(COUNTIF('Pairing list resultat'!$C$68:$I$69,B10)=1,HLOOKUP(B10,'Pairing list resultat'!$C$68:$I$69,2,FALSE),
(IF(COUNTIF('Pairing list resultat'!$C$70:$I$71,B10)=1,HLOOKUP(B10,'Pairing list resultat'!$C$70:$I$71,2,FALSE),
HLOOKUP(B10,'Pairing list resultat'!$C$72:$I$73,2,FALSE))))</f>
        <v>0</v>
      </c>
      <c r="N10" s="56">
        <f>IF(COUNTIF('Pairing list resultat'!$C$76:$I$77,B10)=1,HLOOKUP(B10,'Pairing list resultat'!$C$76:$I$77,2,FALSE),
(IF(COUNTIF('Pairing list resultat'!$C$78:$I$79,B10)=1,HLOOKUP(B10,'Pairing list resultat'!$C$78:$I$79,2,FALSE),
HLOOKUP(B10,'Pairing list resultat'!$C$80:$I$81,2,FALSE))))</f>
        <v>0</v>
      </c>
      <c r="O10" s="56">
        <f>IF(COUNTIF('Pairing list resultat'!$C$84:$I$85,B10)=1,HLOOKUP(B10,'Pairing list resultat'!$C$84:$I$85,2,FALSE),
(IF(COUNTIF('Pairing list resultat'!$C$86:$I$87,B10)=1,HLOOKUP(B10,'Pairing list resultat'!$C$86:$I$87,2,FALSE),
HLOOKUP(B10,'Pairing list resultat'!$C$88:$I$89,2,FALSE))))</f>
        <v>0</v>
      </c>
      <c r="P10" s="56">
        <f>IF(COUNTIF('Pairing list resultat'!$C$92:$I$93,B10)=1,HLOOKUP(B10,'Pairing list resultat'!$C$92:$I$93,2,FALSE),
(IF(COUNTIF('Pairing list resultat'!$C$94:$I$95,B10)=1,HLOOKUP(B10,'Pairing list resultat'!$C$94:$I$95,2,FALSE),
HLOOKUP(B10,'Pairing list resultat'!$C$96:$I$97,2,FALSE))))</f>
        <v>0</v>
      </c>
      <c r="Q10" s="56">
        <f>IF(COUNTIF('Pairing list resultat'!$C$100:$I$101,B10)=1,HLOOKUP(B10,'Pairing list resultat'!$C$100:$I$101,2,FALSE),
(IF(COUNTIF('Pairing list resultat'!$C$102:$I$103,B10)=1,HLOOKUP(B10,'Pairing list resultat'!$C$102:$I$103,2,FALSE),
HLOOKUP(B10,'Pairing list resultat'!$C$104:$I$105,2,FALSE))))</f>
        <v>0</v>
      </c>
      <c r="R10" s="56">
        <f>IF(COUNTIF('Pairing list resultat'!$C$108:$I$109,B10)=1,HLOOKUP(B10,'Pairing list resultat'!$C$108:$I$109,2,FALSE),
(IF(COUNTIF('Pairing list resultat'!$C$110:$I$111,B10)=1,HLOOKUP(B10,'Pairing list resultat'!$C$110:$I$111,2,FALSE),
HLOOKUP(B10,'Pairing list resultat'!$C$112:$I$113,2,FALSE))))</f>
        <v>0</v>
      </c>
      <c r="S10" s="56">
        <f>IF(COUNTIF('Pairing list resultat'!$C$116:$I$117,B10)=1,HLOOKUP(B10,'Pairing list resultat'!$C$116:$I$117,2,FALSE),
(IF(COUNTIF('Pairing list resultat'!$C$118:$I$119,B10)=1,HLOOKUP(B10,'Pairing list resultat'!$C$118:$I$119,2,FALSE),
HLOOKUP(B10,'Pairing list resultat'!$C$120:$I$121,2,FALSE))))</f>
        <v>0</v>
      </c>
      <c r="T10" s="56">
        <f>IF(COUNTIF('Pairing list resultat'!$C$124:$I$125,B10)=1,HLOOKUP(B10,'Pairing list resultat'!$C$124:$I$125,2,FALSE),
(IF(COUNTIF('Pairing list resultat'!$C$126:$I$127,B10)=1,HLOOKUP(B10,'Pairing list resultat'!$C$126:$I$127,2,FALSE),
HLOOKUP(B10,'Pairing list resultat'!$C$128:$I$129,2,FALSE))))</f>
        <v>0</v>
      </c>
      <c r="U10" s="56">
        <f>IF(COUNTIF('Pairing list resultat'!$C$132:$I$133,B10)=1,HLOOKUP(B10,'Pairing list resultat'!$C$132:$I$133,2,FALSE),
(IF(COUNTIF('Pairing list resultat'!$C$134:$I$135,B10)=1,HLOOKUP(B10,'Pairing list resultat'!$C$134:$I$135,2,FALSE),
HLOOKUP(B10,'Pairing list resultat'!$C$136:$I$137,2,FALSE))))</f>
        <v>0</v>
      </c>
      <c r="V10" s="56">
        <f>IF(COUNTIF('Pairing list resultat'!$C$140:$I$141,B10)=1,HLOOKUP(B10,'Pairing list resultat'!$C$140:$I$141,2,FALSE),
(IF(COUNTIF('Pairing list resultat'!$C$142:$I$143,B10)=1,HLOOKUP(B10,'Pairing list resultat'!$C$142:$I$143,2,FALSE),
HLOOKUP(B10,'Pairing list resultat'!$C$144:$I$145,2,FALSE))))</f>
        <v>0</v>
      </c>
      <c r="W10" s="56">
        <f>IF(COUNTIF('Pairing list resultat'!$C$148:$I$149,B10)=1,HLOOKUP(B10,'Pairing list resultat'!$C$148:$I$149,2,FALSE),
(IF(COUNTIF('Pairing list resultat'!$C$150:$I$151,B10)=1,HLOOKUP(B10,'Pairing list resultat'!$C$150:$I$151,2,FALSE),
HLOOKUP(B10,'Pairing list resultat'!$C$152:$I$153,2,FALSE))))</f>
        <v>0</v>
      </c>
      <c r="X10" s="56">
        <f>IF(COUNTIF('Pairing list resultat'!$C$156:$I$157,B10)=1,HLOOKUP(B10,'Pairing list resultat'!$C$156:$I$157,2,FALSE),
(IF(COUNTIF('Pairing list resultat'!$C$158:$I$159,B10)=1,HLOOKUP(B10,'Pairing list resultat'!$C$158:$I$159,2,FALSE),
HLOOKUP(B10,'Pairing list resultat'!$C$160:$I$161,2,FALSE))))</f>
        <v>0</v>
      </c>
      <c r="Y10" s="51"/>
      <c r="Z10" s="51">
        <f t="shared" si="1"/>
        <v>0</v>
      </c>
      <c r="AA10" s="51">
        <f t="shared" si="2"/>
        <v>0</v>
      </c>
      <c r="AB10" s="51">
        <f t="shared" si="3"/>
        <v>0</v>
      </c>
      <c r="AC10" s="51">
        <f t="shared" si="4"/>
        <v>0</v>
      </c>
      <c r="AD10" s="51">
        <f t="shared" si="5"/>
        <v>0</v>
      </c>
      <c r="AE10" s="51">
        <f t="shared" si="6"/>
        <v>0</v>
      </c>
      <c r="AF10" s="51">
        <f t="shared" si="7"/>
        <v>0</v>
      </c>
      <c r="AG10" s="51">
        <f t="shared" si="8"/>
        <v>0</v>
      </c>
    </row>
    <row r="11" spans="1:33" x14ac:dyDescent="0.3">
      <c r="A11" s="52">
        <v>9</v>
      </c>
      <c r="B11" s="53" t="str">
        <f>VLOOKUP(RESULTATS!A11,Clubs!A11:C28,3,FALSE)</f>
        <v>APCC</v>
      </c>
      <c r="C11" s="54">
        <f t="shared" si="9"/>
        <v>1</v>
      </c>
      <c r="D11" s="54">
        <f t="shared" si="0"/>
        <v>0</v>
      </c>
      <c r="E11" s="55">
        <f>IF(COUNTIF('Pairing list resultat'!$C$4:$I$5,B11)=1,HLOOKUP(B11,'Pairing list resultat'!$C$4:$I$5,2,FALSE),
(IF(COUNTIF('Pairing list resultat'!$C$6:$I$7,B11)=1,HLOOKUP(B11,'Pairing list resultat'!$C$6:$I$7,2,FALSE),
HLOOKUP(B11,'Pairing list resultat'!$C$8:$I$9,2,FALSE))))</f>
        <v>0</v>
      </c>
      <c r="F11" s="55">
        <f>IF(COUNTIF('Pairing list resultat'!$C$12:$I$13,B11)=1,HLOOKUP(B11,'Pairing list resultat'!$C$12:$I$13,2,FALSE),
(IF(COUNTIF('Pairing list resultat'!$C$14:$I$15,B11)=1,HLOOKUP(B11,'Pairing list resultat'!$C$14:$I$15,2,FALSE),
HLOOKUP(B11,'Pairing list resultat'!$C$16:$I$17,2,FALSE))))</f>
        <v>0</v>
      </c>
      <c r="G11" s="55">
        <f>IF(COUNTIF('Pairing list resultat'!$C$20:$I$21,B11)=1,HLOOKUP(B11,'Pairing list resultat'!$C$20:$I$21,2,FALSE),
(IF(COUNTIF('Pairing list resultat'!$C$22:$I$23,B11)=1,HLOOKUP(B11,'Pairing list resultat'!$C$22:$I$23,2,FALSE),
HLOOKUP(B11,'Pairing list resultat'!$C$24:$I$25,2,FALSE))))</f>
        <v>0</v>
      </c>
      <c r="H11" s="55">
        <f>IF(COUNTIF('Pairing list resultat'!$C$28:$I$29,B11)=1,HLOOKUP(B11,'Pairing list resultat'!$C$28:$I$29,2,FALSE),
(IF(COUNTIF('Pairing list resultat'!$C$30:$I$31,B11)=1,HLOOKUP(B11,'Pairing list resultat'!$C$30:$I$31,2,FALSE),
HLOOKUP(B11,'Pairing list resultat'!$C$32:$I$33,2,FALSE))))</f>
        <v>0</v>
      </c>
      <c r="I11" s="56">
        <f>IF(COUNTIF('Pairing list resultat'!$C$36:$I$37,B11)=1,HLOOKUP(B11,'Pairing list resultat'!$C$36:$I$37,2,FALSE),
(IF(COUNTIF('Pairing list resultat'!$C$38:$I$39,B11)=1,HLOOKUP(B11,'Pairing list resultat'!$C$38:$I$39,2,FALSE),
HLOOKUP(B11,'Pairing list resultat'!$C$40:$I$41,2,FALSE))))</f>
        <v>0</v>
      </c>
      <c r="J11" s="56">
        <f>IF(COUNTIF('Pairing list resultat'!$C$44:$I$45,B11)=1,HLOOKUP(B11,'Pairing list resultat'!$C$44:$I$45,2,FALSE),
(IF(COUNTIF('Pairing list resultat'!$C$46:$I$47,B11)=1,HLOOKUP(B11,'Pairing list resultat'!$C$46:$I$47,2,FALSE),
HLOOKUP(B11,'Pairing list resultat'!$C$48:$I$49,2,FALSE))))</f>
        <v>0</v>
      </c>
      <c r="K11" s="56">
        <f>IF(COUNTIF('Pairing list resultat'!$C$52:$I$53,B11)=1,HLOOKUP(B11,'Pairing list resultat'!$C$52:$I$53,2,FALSE),
(IF(COUNTIF('Pairing list resultat'!$C$54:$I$55,B11)=1,HLOOKUP(B11,'Pairing list resultat'!$C$54:$I$55,2,FALSE),
HLOOKUP(B11,'Pairing list resultat'!$C$56:$I$57,2,FALSE))))</f>
        <v>0</v>
      </c>
      <c r="L11" s="56">
        <f>IF(COUNTIF('Pairing list resultat'!$C$60:$I$61,B11)=1,HLOOKUP(B11,'Pairing list resultat'!$C$60:$I$61,2,FALSE),
(IF(COUNTIF('Pairing list resultat'!$C$62:$I$63,B11)=1,HLOOKUP(B11,'Pairing list resultat'!$C$62:$I$63,2,FALSE),
HLOOKUP(B11,'Pairing list resultat'!$C$64:$I$65,2,FALSE))))</f>
        <v>0</v>
      </c>
      <c r="M11" s="56">
        <f>IF(COUNTIF('Pairing list resultat'!$C$68:$I$69,B11)=1,HLOOKUP(B11,'Pairing list resultat'!$C$68:$I$69,2,FALSE),
(IF(COUNTIF('Pairing list resultat'!$C$70:$I$71,B11)=1,HLOOKUP(B11,'Pairing list resultat'!$C$70:$I$71,2,FALSE),
HLOOKUP(B11,'Pairing list resultat'!$C$72:$I$73,2,FALSE))))</f>
        <v>0</v>
      </c>
      <c r="N11" s="56">
        <f>IF(COUNTIF('Pairing list resultat'!$C$76:$I$77,B11)=1,HLOOKUP(B11,'Pairing list resultat'!$C$76:$I$77,2,FALSE),
(IF(COUNTIF('Pairing list resultat'!$C$78:$I$79,B11)=1,HLOOKUP(B11,'Pairing list resultat'!$C$78:$I$79,2,FALSE),
HLOOKUP(B11,'Pairing list resultat'!$C$80:$I$81,2,FALSE))))</f>
        <v>0</v>
      </c>
      <c r="O11" s="56">
        <f>IF(COUNTIF('Pairing list resultat'!$C$84:$I$85,B11)=1,HLOOKUP(B11,'Pairing list resultat'!$C$84:$I$85,2,FALSE),
(IF(COUNTIF('Pairing list resultat'!$C$86:$I$87,B11)=1,HLOOKUP(B11,'Pairing list resultat'!$C$86:$I$87,2,FALSE),
HLOOKUP(B11,'Pairing list resultat'!$C$88:$I$89,2,FALSE))))</f>
        <v>0</v>
      </c>
      <c r="P11" s="56">
        <f>IF(COUNTIF('Pairing list resultat'!$C$92:$I$93,B11)=1,HLOOKUP(B11,'Pairing list resultat'!$C$92:$I$93,2,FALSE),
(IF(COUNTIF('Pairing list resultat'!$C$94:$I$95,B11)=1,HLOOKUP(B11,'Pairing list resultat'!$C$94:$I$95,2,FALSE),
HLOOKUP(B11,'Pairing list resultat'!$C$96:$I$97,2,FALSE))))</f>
        <v>0</v>
      </c>
      <c r="Q11" s="56">
        <f>IF(COUNTIF('Pairing list resultat'!$C$100:$I$101,B11)=1,HLOOKUP(B11,'Pairing list resultat'!$C$100:$I$101,2,FALSE),
(IF(COUNTIF('Pairing list resultat'!$C$102:$I$103,B11)=1,HLOOKUP(B11,'Pairing list resultat'!$C$102:$I$103,2,FALSE),
HLOOKUP(B11,'Pairing list resultat'!$C$104:$I$105,2,FALSE))))</f>
        <v>0</v>
      </c>
      <c r="R11" s="56">
        <f>IF(COUNTIF('Pairing list resultat'!$C$108:$I$109,B11)=1,HLOOKUP(B11,'Pairing list resultat'!$C$108:$I$109,2,FALSE),
(IF(COUNTIF('Pairing list resultat'!$C$110:$I$111,B11)=1,HLOOKUP(B11,'Pairing list resultat'!$C$110:$I$111,2,FALSE),
HLOOKUP(B11,'Pairing list resultat'!$C$112:$I$113,2,FALSE))))</f>
        <v>0</v>
      </c>
      <c r="S11" s="56">
        <f>IF(COUNTIF('Pairing list resultat'!$C$116:$I$117,B11)=1,HLOOKUP(B11,'Pairing list resultat'!$C$116:$I$117,2,FALSE),
(IF(COUNTIF('Pairing list resultat'!$C$118:$I$119,B11)=1,HLOOKUP(B11,'Pairing list resultat'!$C$118:$I$119,2,FALSE),
HLOOKUP(B11,'Pairing list resultat'!$C$120:$I$121,2,FALSE))))</f>
        <v>0</v>
      </c>
      <c r="T11" s="56">
        <f>IF(COUNTIF('Pairing list resultat'!$C$124:$I$125,B11)=1,HLOOKUP(B11,'Pairing list resultat'!$C$124:$I$125,2,FALSE),
(IF(COUNTIF('Pairing list resultat'!$C$126:$I$127,B11)=1,HLOOKUP(B11,'Pairing list resultat'!$C$126:$I$127,2,FALSE),
HLOOKUP(B11,'Pairing list resultat'!$C$128:$I$129,2,FALSE))))</f>
        <v>0</v>
      </c>
      <c r="U11" s="56">
        <f>IF(COUNTIF('Pairing list resultat'!$C$132:$I$133,B11)=1,HLOOKUP(B11,'Pairing list resultat'!$C$132:$I$133,2,FALSE),
(IF(COUNTIF('Pairing list resultat'!$C$134:$I$135,B11)=1,HLOOKUP(B11,'Pairing list resultat'!$C$134:$I$135,2,FALSE),
HLOOKUP(B11,'Pairing list resultat'!$C$136:$I$137,2,FALSE))))</f>
        <v>0</v>
      </c>
      <c r="V11" s="56">
        <f>IF(COUNTIF('Pairing list resultat'!$C$140:$I$141,B11)=1,HLOOKUP(B11,'Pairing list resultat'!$C$140:$I$141,2,FALSE),
(IF(COUNTIF('Pairing list resultat'!$C$142:$I$143,B11)=1,HLOOKUP(B11,'Pairing list resultat'!$C$142:$I$143,2,FALSE),
HLOOKUP(B11,'Pairing list resultat'!$C$144:$I$145,2,FALSE))))</f>
        <v>0</v>
      </c>
      <c r="W11" s="56">
        <f>IF(COUNTIF('Pairing list resultat'!$C$148:$I$149,B11)=1,HLOOKUP(B11,'Pairing list resultat'!$C$148:$I$149,2,FALSE),
(IF(COUNTIF('Pairing list resultat'!$C$150:$I$151,B11)=1,HLOOKUP(B11,'Pairing list resultat'!$C$150:$I$151,2,FALSE),
HLOOKUP(B11,'Pairing list resultat'!$C$152:$I$153,2,FALSE))))</f>
        <v>0</v>
      </c>
      <c r="X11" s="56">
        <f>IF(COUNTIF('Pairing list resultat'!$C$156:$I$157,B11)=1,HLOOKUP(B11,'Pairing list resultat'!$C$156:$I$157,2,FALSE),
(IF(COUNTIF('Pairing list resultat'!$C$158:$I$159,B11)=1,HLOOKUP(B11,'Pairing list resultat'!$C$158:$I$159,2,FALSE),
HLOOKUP(B11,'Pairing list resultat'!$C$160:$I$161,2,FALSE))))</f>
        <v>0</v>
      </c>
      <c r="Y11" s="51"/>
      <c r="Z11" s="51">
        <f t="shared" si="1"/>
        <v>0</v>
      </c>
      <c r="AA11" s="51">
        <f t="shared" si="2"/>
        <v>0</v>
      </c>
      <c r="AB11" s="51">
        <f t="shared" si="3"/>
        <v>0</v>
      </c>
      <c r="AC11" s="51">
        <f t="shared" si="4"/>
        <v>0</v>
      </c>
      <c r="AD11" s="51">
        <f t="shared" si="5"/>
        <v>0</v>
      </c>
      <c r="AE11" s="51">
        <f t="shared" si="6"/>
        <v>0</v>
      </c>
      <c r="AF11" s="51">
        <f t="shared" si="7"/>
        <v>0</v>
      </c>
      <c r="AG11" s="51">
        <f t="shared" si="8"/>
        <v>0</v>
      </c>
    </row>
    <row r="12" spans="1:33" x14ac:dyDescent="0.3">
      <c r="A12" s="52">
        <v>10</v>
      </c>
      <c r="B12" s="53" t="str">
        <f>VLOOKUP(RESULTATS!A12,Clubs!A12:C29,3,FALSE)</f>
        <v>BNMV</v>
      </c>
      <c r="C12" s="54">
        <f t="shared" si="9"/>
        <v>1</v>
      </c>
      <c r="D12" s="54">
        <f t="shared" si="0"/>
        <v>0</v>
      </c>
      <c r="E12" s="55">
        <f>IF(COUNTIF('Pairing list resultat'!$C$4:$I$5,B12)=1,HLOOKUP(B12,'Pairing list resultat'!$C$4:$I$5,2,FALSE),
(IF(COUNTIF('Pairing list resultat'!$C$6:$I$7,B12)=1,HLOOKUP(B12,'Pairing list resultat'!$C$6:$I$7,2,FALSE),
HLOOKUP(B12,'Pairing list resultat'!$C$8:$I$9,2,FALSE))))</f>
        <v>0</v>
      </c>
      <c r="F12" s="55">
        <f>IF(COUNTIF('Pairing list resultat'!$C$12:$I$13,B12)=1,HLOOKUP(B12,'Pairing list resultat'!$C$12:$I$13,2,FALSE),
(IF(COUNTIF('Pairing list resultat'!$C$14:$I$15,B12)=1,HLOOKUP(B12,'Pairing list resultat'!$C$14:$I$15,2,FALSE),
HLOOKUP(B12,'Pairing list resultat'!$C$16:$I$17,2,FALSE))))</f>
        <v>0</v>
      </c>
      <c r="G12" s="55">
        <f>IF(COUNTIF('Pairing list resultat'!$C$20:$I$21,B12)=1,HLOOKUP(B12,'Pairing list resultat'!$C$20:$I$21,2,FALSE),
(IF(COUNTIF('Pairing list resultat'!$C$22:$I$23,B12)=1,HLOOKUP(B12,'Pairing list resultat'!$C$22:$I$23,2,FALSE),
HLOOKUP(B12,'Pairing list resultat'!$C$24:$I$25,2,FALSE))))</f>
        <v>0</v>
      </c>
      <c r="H12" s="55">
        <f>IF(COUNTIF('Pairing list resultat'!$C$28:$I$29,B12)=1,HLOOKUP(B12,'Pairing list resultat'!$C$28:$I$29,2,FALSE),
(IF(COUNTIF('Pairing list resultat'!$C$30:$I$31,B12)=1,HLOOKUP(B12,'Pairing list resultat'!$C$30:$I$31,2,FALSE),
HLOOKUP(B12,'Pairing list resultat'!$C$32:$I$33,2,FALSE))))</f>
        <v>0</v>
      </c>
      <c r="I12" s="56">
        <f>IF(COUNTIF('Pairing list resultat'!$C$36:$I$37,B12)=1,HLOOKUP(B12,'Pairing list resultat'!$C$36:$I$37,2,FALSE),
(IF(COUNTIF('Pairing list resultat'!$C$38:$I$39,B12)=1,HLOOKUP(B12,'Pairing list resultat'!$C$38:$I$39,2,FALSE),
HLOOKUP(B12,'Pairing list resultat'!$C$40:$I$41,2,FALSE))))</f>
        <v>0</v>
      </c>
      <c r="J12" s="56">
        <f>IF(COUNTIF('Pairing list resultat'!$C$44:$I$45,B12)=1,HLOOKUP(B12,'Pairing list resultat'!$C$44:$I$45,2,FALSE),
(IF(COUNTIF('Pairing list resultat'!$C$46:$I$47,B12)=1,HLOOKUP(B12,'Pairing list resultat'!$C$46:$I$47,2,FALSE),
HLOOKUP(B12,'Pairing list resultat'!$C$48:$I$49,2,FALSE))))</f>
        <v>0</v>
      </c>
      <c r="K12" s="56">
        <f>IF(COUNTIF('Pairing list resultat'!$C$52:$I$53,B12)=1,HLOOKUP(B12,'Pairing list resultat'!$C$52:$I$53,2,FALSE),
(IF(COUNTIF('Pairing list resultat'!$C$54:$I$55,B12)=1,HLOOKUP(B12,'Pairing list resultat'!$C$54:$I$55,2,FALSE),
HLOOKUP(B12,'Pairing list resultat'!$C$56:$I$57,2,FALSE))))</f>
        <v>0</v>
      </c>
      <c r="L12" s="56">
        <f>IF(COUNTIF('Pairing list resultat'!$C$60:$I$61,B12)=1,HLOOKUP(B12,'Pairing list resultat'!$C$60:$I$61,2,FALSE),
(IF(COUNTIF('Pairing list resultat'!$C$62:$I$63,B12)=1,HLOOKUP(B12,'Pairing list resultat'!$C$62:$I$63,2,FALSE),
HLOOKUP(B12,'Pairing list resultat'!$C$64:$I$65,2,FALSE))))</f>
        <v>0</v>
      </c>
      <c r="M12" s="56">
        <f>IF(COUNTIF('Pairing list resultat'!$C$68:$I$69,B12)=1,HLOOKUP(B12,'Pairing list resultat'!$C$68:$I$69,2,FALSE),
(IF(COUNTIF('Pairing list resultat'!$C$70:$I$71,B12)=1,HLOOKUP(B12,'Pairing list resultat'!$C$70:$I$71,2,FALSE),
HLOOKUP(B12,'Pairing list resultat'!$C$72:$I$73,2,FALSE))))</f>
        <v>0</v>
      </c>
      <c r="N12" s="56">
        <f>IF(COUNTIF('Pairing list resultat'!$C$76:$I$77,B12)=1,HLOOKUP(B12,'Pairing list resultat'!$C$76:$I$77,2,FALSE),
(IF(COUNTIF('Pairing list resultat'!$C$78:$I$79,B12)=1,HLOOKUP(B12,'Pairing list resultat'!$C$78:$I$79,2,FALSE),
HLOOKUP(B12,'Pairing list resultat'!$C$80:$I$81,2,FALSE))))</f>
        <v>0</v>
      </c>
      <c r="O12" s="56">
        <f>IF(COUNTIF('Pairing list resultat'!$C$84:$I$85,B12)=1,HLOOKUP(B12,'Pairing list resultat'!$C$84:$I$85,2,FALSE),
(IF(COUNTIF('Pairing list resultat'!$C$86:$I$87,B12)=1,HLOOKUP(B12,'Pairing list resultat'!$C$86:$I$87,2,FALSE),
HLOOKUP(B12,'Pairing list resultat'!$C$88:$I$89,2,FALSE))))</f>
        <v>0</v>
      </c>
      <c r="P12" s="56">
        <f>IF(COUNTIF('Pairing list resultat'!$C$92:$I$93,B12)=1,HLOOKUP(B12,'Pairing list resultat'!$C$92:$I$93,2,FALSE),
(IF(COUNTIF('Pairing list resultat'!$C$94:$I$95,B12)=1,HLOOKUP(B12,'Pairing list resultat'!$C$94:$I$95,2,FALSE),
HLOOKUP(B12,'Pairing list resultat'!$C$96:$I$97,2,FALSE))))</f>
        <v>0</v>
      </c>
      <c r="Q12" s="56">
        <f>IF(COUNTIF('Pairing list resultat'!$C$100:$I$101,B12)=1,HLOOKUP(B12,'Pairing list resultat'!$C$100:$I$101,2,FALSE),
(IF(COUNTIF('Pairing list resultat'!$C$102:$I$103,B12)=1,HLOOKUP(B12,'Pairing list resultat'!$C$102:$I$103,2,FALSE),
HLOOKUP(B12,'Pairing list resultat'!$C$104:$I$105,2,FALSE))))</f>
        <v>0</v>
      </c>
      <c r="R12" s="56">
        <f>IF(COUNTIF('Pairing list resultat'!$C$108:$I$109,B12)=1,HLOOKUP(B12,'Pairing list resultat'!$C$108:$I$109,2,FALSE),
(IF(COUNTIF('Pairing list resultat'!$C$110:$I$111,B12)=1,HLOOKUP(B12,'Pairing list resultat'!$C$110:$I$111,2,FALSE),
HLOOKUP(B12,'Pairing list resultat'!$C$112:$I$113,2,FALSE))))</f>
        <v>0</v>
      </c>
      <c r="S12" s="56">
        <f>IF(COUNTIF('Pairing list resultat'!$C$116:$I$117,B12)=1,HLOOKUP(B12,'Pairing list resultat'!$C$116:$I$117,2,FALSE),
(IF(COUNTIF('Pairing list resultat'!$C$118:$I$119,B12)=1,HLOOKUP(B12,'Pairing list resultat'!$C$118:$I$119,2,FALSE),
HLOOKUP(B12,'Pairing list resultat'!$C$120:$I$121,2,FALSE))))</f>
        <v>0</v>
      </c>
      <c r="T12" s="56">
        <f>IF(COUNTIF('Pairing list resultat'!$C$124:$I$125,B12)=1,HLOOKUP(B12,'Pairing list resultat'!$C$124:$I$125,2,FALSE),
(IF(COUNTIF('Pairing list resultat'!$C$126:$I$127,B12)=1,HLOOKUP(B12,'Pairing list resultat'!$C$126:$I$127,2,FALSE),
HLOOKUP(B12,'Pairing list resultat'!$C$128:$I$129,2,FALSE))))</f>
        <v>0</v>
      </c>
      <c r="U12" s="56">
        <f>IF(COUNTIF('Pairing list resultat'!$C$132:$I$133,B12)=1,HLOOKUP(B12,'Pairing list resultat'!$C$132:$I$133,2,FALSE),
(IF(COUNTIF('Pairing list resultat'!$C$134:$I$135,B12)=1,HLOOKUP(B12,'Pairing list resultat'!$C$134:$I$135,2,FALSE),
HLOOKUP(B12,'Pairing list resultat'!$C$136:$I$137,2,FALSE))))</f>
        <v>0</v>
      </c>
      <c r="V12" s="56">
        <f>IF(COUNTIF('Pairing list resultat'!$C$140:$I$141,B12)=1,HLOOKUP(B12,'Pairing list resultat'!$C$140:$I$141,2,FALSE),
(IF(COUNTIF('Pairing list resultat'!$C$142:$I$143,B12)=1,HLOOKUP(B12,'Pairing list resultat'!$C$142:$I$143,2,FALSE),
HLOOKUP(B12,'Pairing list resultat'!$C$144:$I$145,2,FALSE))))</f>
        <v>0</v>
      </c>
      <c r="W12" s="56">
        <f>IF(COUNTIF('Pairing list resultat'!$C$148:$I$149,B12)=1,HLOOKUP(B12,'Pairing list resultat'!$C$148:$I$149,2,FALSE),
(IF(COUNTIF('Pairing list resultat'!$C$150:$I$151,B12)=1,HLOOKUP(B12,'Pairing list resultat'!$C$150:$I$151,2,FALSE),
HLOOKUP(B12,'Pairing list resultat'!$C$152:$I$153,2,FALSE))))</f>
        <v>0</v>
      </c>
      <c r="X12" s="56">
        <f>IF(COUNTIF('Pairing list resultat'!$C$156:$I$157,B12)=1,HLOOKUP(B12,'Pairing list resultat'!$C$156:$I$157,2,FALSE),
(IF(COUNTIF('Pairing list resultat'!$C$158:$I$159,B12)=1,HLOOKUP(B12,'Pairing list resultat'!$C$158:$I$159,2,FALSE),
HLOOKUP(B12,'Pairing list resultat'!$C$160:$I$161,2,FALSE))))</f>
        <v>0</v>
      </c>
      <c r="Y12" s="51"/>
      <c r="Z12" s="51">
        <f t="shared" si="1"/>
        <v>0</v>
      </c>
      <c r="AA12" s="51">
        <f t="shared" si="2"/>
        <v>0</v>
      </c>
      <c r="AB12" s="51">
        <f t="shared" si="3"/>
        <v>0</v>
      </c>
      <c r="AC12" s="51">
        <f t="shared" si="4"/>
        <v>0</v>
      </c>
      <c r="AD12" s="51">
        <f t="shared" si="5"/>
        <v>0</v>
      </c>
      <c r="AE12" s="51">
        <f t="shared" si="6"/>
        <v>0</v>
      </c>
      <c r="AF12" s="51">
        <f t="shared" si="7"/>
        <v>0</v>
      </c>
      <c r="AG12" s="51">
        <f t="shared" si="8"/>
        <v>0</v>
      </c>
    </row>
    <row r="13" spans="1:33" x14ac:dyDescent="0.3">
      <c r="A13" s="52">
        <v>11</v>
      </c>
      <c r="B13" s="53" t="str">
        <f>VLOOKUP(RESULTATS!A13,Clubs!A13:C30,3,FALSE)</f>
        <v>CNCP</v>
      </c>
      <c r="C13" s="54">
        <f t="shared" si="9"/>
        <v>1</v>
      </c>
      <c r="D13" s="54">
        <f t="shared" si="0"/>
        <v>0</v>
      </c>
      <c r="E13" s="55">
        <f>IF(COUNTIF('Pairing list resultat'!$C$4:$I$5,B13)=1,HLOOKUP(B13,'Pairing list resultat'!$C$4:$I$5,2,FALSE),
(IF(COUNTIF('Pairing list resultat'!$C$6:$I$7,B13)=1,HLOOKUP(B13,'Pairing list resultat'!$C$6:$I$7,2,FALSE),
HLOOKUP(B13,'Pairing list resultat'!$C$8:$I$9,2,FALSE))))</f>
        <v>0</v>
      </c>
      <c r="F13" s="55">
        <f>IF(COUNTIF('Pairing list resultat'!$C$12:$I$13,B13)=1,HLOOKUP(B13,'Pairing list resultat'!$C$12:$I$13,2,FALSE),
(IF(COUNTIF('Pairing list resultat'!$C$14:$I$15,B13)=1,HLOOKUP(B13,'Pairing list resultat'!$C$14:$I$15,2,FALSE),
HLOOKUP(B13,'Pairing list resultat'!$C$16:$I$17,2,FALSE))))</f>
        <v>0</v>
      </c>
      <c r="G13" s="55">
        <f>IF(COUNTIF('Pairing list resultat'!$C$20:$I$21,B13)=1,HLOOKUP(B13,'Pairing list resultat'!$C$20:$I$21,2,FALSE),
(IF(COUNTIF('Pairing list resultat'!$C$22:$I$23,B13)=1,HLOOKUP(B13,'Pairing list resultat'!$C$22:$I$23,2,FALSE),
HLOOKUP(B13,'Pairing list resultat'!$C$24:$I$25,2,FALSE))))</f>
        <v>0</v>
      </c>
      <c r="H13" s="55">
        <f>IF(COUNTIF('Pairing list resultat'!$C$28:$I$29,B13)=1,HLOOKUP(B13,'Pairing list resultat'!$C$28:$I$29,2,FALSE),
(IF(COUNTIF('Pairing list resultat'!$C$30:$I$31,B13)=1,HLOOKUP(B13,'Pairing list resultat'!$C$30:$I$31,2,FALSE),
HLOOKUP(B13,'Pairing list resultat'!$C$32:$I$33,2,FALSE))))</f>
        <v>0</v>
      </c>
      <c r="I13" s="56">
        <f>IF(COUNTIF('Pairing list resultat'!$C$36:$I$37,B13)=1,HLOOKUP(B13,'Pairing list resultat'!$C$36:$I$37,2,FALSE),
(IF(COUNTIF('Pairing list resultat'!$C$38:$I$39,B13)=1,HLOOKUP(B13,'Pairing list resultat'!$C$38:$I$39,2,FALSE),
HLOOKUP(B13,'Pairing list resultat'!$C$40:$I$41,2,FALSE))))</f>
        <v>0</v>
      </c>
      <c r="J13" s="56">
        <f>IF(COUNTIF('Pairing list resultat'!$C$44:$I$45,B13)=1,HLOOKUP(B13,'Pairing list resultat'!$C$44:$I$45,2,FALSE),
(IF(COUNTIF('Pairing list resultat'!$C$46:$I$47,B13)=1,HLOOKUP(B13,'Pairing list resultat'!$C$46:$I$47,2,FALSE),
HLOOKUP(B13,'Pairing list resultat'!$C$48:$I$49,2,FALSE))))</f>
        <v>0</v>
      </c>
      <c r="K13" s="56">
        <f>IF(COUNTIF('Pairing list resultat'!$C$52:$I$53,B13)=1,HLOOKUP(B13,'Pairing list resultat'!$C$52:$I$53,2,FALSE),
(IF(COUNTIF('Pairing list resultat'!$C$54:$I$55,B13)=1,HLOOKUP(B13,'Pairing list resultat'!$C$54:$I$55,2,FALSE),
HLOOKUP(B13,'Pairing list resultat'!$C$56:$I$57,2,FALSE))))</f>
        <v>0</v>
      </c>
      <c r="L13" s="56">
        <f>IF(COUNTIF('Pairing list resultat'!$C$60:$I$61,B13)=1,HLOOKUP(B13,'Pairing list resultat'!$C$60:$I$61,2,FALSE),
(IF(COUNTIF('Pairing list resultat'!$C$62:$I$63,B13)=1,HLOOKUP(B13,'Pairing list resultat'!$C$62:$I$63,2,FALSE),
HLOOKUP(B13,'Pairing list resultat'!$C$64:$I$65,2,FALSE))))</f>
        <v>0</v>
      </c>
      <c r="M13" s="56">
        <f>IF(COUNTIF('Pairing list resultat'!$C$68:$I$69,B13)=1,HLOOKUP(B13,'Pairing list resultat'!$C$68:$I$69,2,FALSE),
(IF(COUNTIF('Pairing list resultat'!$C$70:$I$71,B13)=1,HLOOKUP(B13,'Pairing list resultat'!$C$70:$I$71,2,FALSE),
HLOOKUP(B13,'Pairing list resultat'!$C$72:$I$73,2,FALSE))))</f>
        <v>0</v>
      </c>
      <c r="N13" s="56">
        <f>IF(COUNTIF('Pairing list resultat'!$C$76:$I$77,B13)=1,HLOOKUP(B13,'Pairing list resultat'!$C$76:$I$77,2,FALSE),
(IF(COUNTIF('Pairing list resultat'!$C$78:$I$79,B13)=1,HLOOKUP(B13,'Pairing list resultat'!$C$78:$I$79,2,FALSE),
HLOOKUP(B13,'Pairing list resultat'!$C$80:$I$81,2,FALSE))))</f>
        <v>0</v>
      </c>
      <c r="O13" s="56">
        <f>IF(COUNTIF('Pairing list resultat'!$C$84:$I$85,B13)=1,HLOOKUP(B13,'Pairing list resultat'!$C$84:$I$85,2,FALSE),
(IF(COUNTIF('Pairing list resultat'!$C$86:$I$87,B13)=1,HLOOKUP(B13,'Pairing list resultat'!$C$86:$I$87,2,FALSE),
HLOOKUP(B13,'Pairing list resultat'!$C$88:$I$89,2,FALSE))))</f>
        <v>0</v>
      </c>
      <c r="P13" s="56"/>
      <c r="Q13" s="56">
        <f>IF(COUNTIF('Pairing list resultat'!$C$100:$I$101,B13)=1,HLOOKUP(B13,'Pairing list resultat'!$C$100:$I$101,2,FALSE),
(IF(COUNTIF('Pairing list resultat'!$C$102:$I$103,B13)=1,HLOOKUP(B13,'Pairing list resultat'!$C$102:$I$103,2,FALSE),
HLOOKUP(B13,'Pairing list resultat'!$C$104:$I$105,2,FALSE))))</f>
        <v>0</v>
      </c>
      <c r="R13" s="56">
        <f>IF(COUNTIF('Pairing list resultat'!$C$108:$I$109,B13)=1,HLOOKUP(B13,'Pairing list resultat'!$C$108:$I$109,2,FALSE),
(IF(COUNTIF('Pairing list resultat'!$C$110:$I$111,B13)=1,HLOOKUP(B13,'Pairing list resultat'!$C$110:$I$111,2,FALSE),
HLOOKUP(B13,'Pairing list resultat'!$C$112:$I$113,2,FALSE))))</f>
        <v>0</v>
      </c>
      <c r="S13" s="56">
        <f>IF(COUNTIF('Pairing list resultat'!$C$116:$I$117,B13)=1,HLOOKUP(B13,'Pairing list resultat'!$C$116:$I$117,2,FALSE),
(IF(COUNTIF('Pairing list resultat'!$C$118:$I$119,B13)=1,HLOOKUP(B13,'Pairing list resultat'!$C$118:$I$119,2,FALSE),
HLOOKUP(B13,'Pairing list resultat'!$C$120:$I$121,2,FALSE))))</f>
        <v>0</v>
      </c>
      <c r="T13" s="56">
        <f>IF(COUNTIF('Pairing list resultat'!$C$124:$I$125,B13)=1,HLOOKUP(B13,'Pairing list resultat'!$C$124:$I$125,2,FALSE),
(IF(COUNTIF('Pairing list resultat'!$C$126:$I$127,B13)=1,HLOOKUP(B13,'Pairing list resultat'!$C$126:$I$127,2,FALSE),
HLOOKUP(B13,'Pairing list resultat'!$C$128:$I$129,2,FALSE))))</f>
        <v>0</v>
      </c>
      <c r="U13" s="56">
        <f>IF(COUNTIF('Pairing list resultat'!$C$132:$I$133,B13)=1,HLOOKUP(B13,'Pairing list resultat'!$C$132:$I$133,2,FALSE),
(IF(COUNTIF('Pairing list resultat'!$C$134:$I$135,B13)=1,HLOOKUP(B13,'Pairing list resultat'!$C$134:$I$135,2,FALSE),
HLOOKUP(B13,'Pairing list resultat'!$C$136:$I$137,2,FALSE))))</f>
        <v>0</v>
      </c>
      <c r="V13" s="56">
        <f>IF(COUNTIF('Pairing list resultat'!$C$140:$I$141,B13)=1,HLOOKUP(B13,'Pairing list resultat'!$C$140:$I$141,2,FALSE),
(IF(COUNTIF('Pairing list resultat'!$C$142:$I$143,B13)=1,HLOOKUP(B13,'Pairing list resultat'!$C$142:$I$143,2,FALSE),
HLOOKUP(B13,'Pairing list resultat'!$C$144:$I$145,2,FALSE))))</f>
        <v>0</v>
      </c>
      <c r="W13" s="56">
        <f>IF(COUNTIF('Pairing list resultat'!$C$148:$I$149,B13)=1,HLOOKUP(B13,'Pairing list resultat'!$C$148:$I$149,2,FALSE),
(IF(COUNTIF('Pairing list resultat'!$C$150:$I$151,B13)=1,HLOOKUP(B13,'Pairing list resultat'!$C$150:$I$151,2,FALSE),
HLOOKUP(B13,'Pairing list resultat'!$C$152:$I$153,2,FALSE))))</f>
        <v>0</v>
      </c>
      <c r="X13" s="56">
        <f>IF(COUNTIF('Pairing list resultat'!$C$156:$I$157,B13)=1,HLOOKUP(B13,'Pairing list resultat'!$C$156:$I$157,2,FALSE),
(IF(COUNTIF('Pairing list resultat'!$C$158:$I$159,B13)=1,HLOOKUP(B13,'Pairing list resultat'!$C$158:$I$159,2,FALSE),
HLOOKUP(B13,'Pairing list resultat'!$C$160:$I$161,2,FALSE))))</f>
        <v>0</v>
      </c>
      <c r="Y13" s="51"/>
      <c r="Z13" s="51">
        <f t="shared" si="1"/>
        <v>0</v>
      </c>
      <c r="AA13" s="51">
        <f t="shared" si="2"/>
        <v>0</v>
      </c>
      <c r="AB13" s="51">
        <f t="shared" si="3"/>
        <v>0</v>
      </c>
      <c r="AC13" s="51">
        <f t="shared" si="4"/>
        <v>0</v>
      </c>
      <c r="AD13" s="51">
        <f t="shared" si="5"/>
        <v>0</v>
      </c>
      <c r="AE13" s="51">
        <f t="shared" si="6"/>
        <v>0</v>
      </c>
      <c r="AF13" s="51">
        <f t="shared" si="7"/>
        <v>0</v>
      </c>
      <c r="AG13" s="51">
        <f t="shared" si="8"/>
        <v>0</v>
      </c>
    </row>
    <row r="14" spans="1:33" x14ac:dyDescent="0.3">
      <c r="A14" s="52">
        <v>12</v>
      </c>
      <c r="B14" s="53" t="str">
        <f>VLOOKUP(RESULTATS!A14,Clubs!A14:C31,3,FALSE)</f>
        <v>CNV</v>
      </c>
      <c r="C14" s="54">
        <f t="shared" si="9"/>
        <v>1</v>
      </c>
      <c r="D14" s="54">
        <f t="shared" si="0"/>
        <v>0</v>
      </c>
      <c r="E14" s="55">
        <f>IF(COUNTIF('Pairing list resultat'!$C$4:$I$5,B14)=1,HLOOKUP(B14,'Pairing list resultat'!$C$4:$I$5,2,FALSE),
(IF(COUNTIF('Pairing list resultat'!$C$6:$I$7,B14)=1,HLOOKUP(B14,'Pairing list resultat'!$C$6:$I$7,2,FALSE),
HLOOKUP(B14,'Pairing list resultat'!$C$8:$I$9,2,FALSE))))</f>
        <v>0</v>
      </c>
      <c r="F14" s="55">
        <f>IF(COUNTIF('Pairing list resultat'!$C$12:$I$13,B14)=1,HLOOKUP(B14,'Pairing list resultat'!$C$12:$I$13,2,FALSE),
(IF(COUNTIF('Pairing list resultat'!$C$14:$I$15,B14)=1,HLOOKUP(B14,'Pairing list resultat'!$C$14:$I$15,2,FALSE),
HLOOKUP(B14,'Pairing list resultat'!$C$16:$I$17,2,FALSE))))</f>
        <v>0</v>
      </c>
      <c r="G14" s="55">
        <f>IF(COUNTIF('Pairing list resultat'!$C$20:$I$21,B14)=1,HLOOKUP(B14,'Pairing list resultat'!$C$20:$I$21,2,FALSE),
(IF(COUNTIF('Pairing list resultat'!$C$22:$I$23,B14)=1,HLOOKUP(B14,'Pairing list resultat'!$C$22:$I$23,2,FALSE),
HLOOKUP(B14,'Pairing list resultat'!$C$24:$I$25,2,FALSE))))</f>
        <v>0</v>
      </c>
      <c r="H14" s="55">
        <f>IF(COUNTIF('Pairing list resultat'!$C$28:$I$29,B14)=1,HLOOKUP(B14,'Pairing list resultat'!$C$28:$I$29,2,FALSE),
(IF(COUNTIF('Pairing list resultat'!$C$30:$I$31,B14)=1,HLOOKUP(B14,'Pairing list resultat'!$C$30:$I$31,2,FALSE),
HLOOKUP(B14,'Pairing list resultat'!$C$32:$I$33,2,FALSE))))</f>
        <v>0</v>
      </c>
      <c r="I14" s="56">
        <f>IF(COUNTIF('Pairing list resultat'!$C$36:$I$37,B14)=1,HLOOKUP(B14,'Pairing list resultat'!$C$36:$I$37,2,FALSE),
(IF(COUNTIF('Pairing list resultat'!$C$38:$I$39,B14)=1,HLOOKUP(B14,'Pairing list resultat'!$C$38:$I$39,2,FALSE),
HLOOKUP(B14,'Pairing list resultat'!$C$40:$I$41,2,FALSE))))</f>
        <v>0</v>
      </c>
      <c r="J14" s="56">
        <f>IF(COUNTIF('Pairing list resultat'!$C$44:$I$45,B14)=1,HLOOKUP(B14,'Pairing list resultat'!$C$44:$I$45,2,FALSE),
(IF(COUNTIF('Pairing list resultat'!$C$46:$I$47,B14)=1,HLOOKUP(B14,'Pairing list resultat'!$C$46:$I$47,2,FALSE),
HLOOKUP(B14,'Pairing list resultat'!$C$48:$I$49,2,FALSE))))</f>
        <v>0</v>
      </c>
      <c r="K14" s="56">
        <f>IF(COUNTIF('Pairing list resultat'!$C$52:$I$53,B14)=1,HLOOKUP(B14,'Pairing list resultat'!$C$52:$I$53,2,FALSE),
(IF(COUNTIF('Pairing list resultat'!$C$54:$I$55,B14)=1,HLOOKUP(B14,'Pairing list resultat'!$C$54:$I$55,2,FALSE),
HLOOKUP(B14,'Pairing list resultat'!$C$56:$I$57,2,FALSE))))</f>
        <v>0</v>
      </c>
      <c r="L14" s="56">
        <f>IF(COUNTIF('Pairing list resultat'!$C$60:$I$61,B14)=1,HLOOKUP(B14,'Pairing list resultat'!$C$60:$I$61,2,FALSE),
(IF(COUNTIF('Pairing list resultat'!$C$62:$I$63,B14)=1,HLOOKUP(B14,'Pairing list resultat'!$C$62:$I$63,2,FALSE),
HLOOKUP(B14,'Pairing list resultat'!$C$64:$I$65,2,FALSE))))</f>
        <v>0</v>
      </c>
      <c r="M14" s="56">
        <f>IF(COUNTIF('Pairing list resultat'!$C$68:$I$69,B14)=1,HLOOKUP(B14,'Pairing list resultat'!$C$68:$I$69,2,FALSE),
(IF(COUNTIF('Pairing list resultat'!$C$70:$I$71,B14)=1,HLOOKUP(B14,'Pairing list resultat'!$C$70:$I$71,2,FALSE),
HLOOKUP(B14,'Pairing list resultat'!$C$72:$I$73,2,FALSE))))</f>
        <v>0</v>
      </c>
      <c r="N14" s="56">
        <f>IF(COUNTIF('Pairing list resultat'!$C$76:$I$77,B14)=1,HLOOKUP(B14,'Pairing list resultat'!$C$76:$I$77,2,FALSE),
(IF(COUNTIF('Pairing list resultat'!$C$78:$I$79,B14)=1,HLOOKUP(B14,'Pairing list resultat'!$C$78:$I$79,2,FALSE),
HLOOKUP(B14,'Pairing list resultat'!$C$80:$I$81,2,FALSE))))</f>
        <v>0</v>
      </c>
      <c r="O14" s="56">
        <f>IF(COUNTIF('Pairing list resultat'!$C$84:$I$85,B14)=1,HLOOKUP(B14,'Pairing list resultat'!$C$84:$I$85,2,FALSE),
(IF(COUNTIF('Pairing list resultat'!$C$86:$I$87,B14)=1,HLOOKUP(B14,'Pairing list resultat'!$C$86:$I$87,2,FALSE),
HLOOKUP(B14,'Pairing list resultat'!$C$88:$I$89,2,FALSE))))</f>
        <v>0</v>
      </c>
      <c r="P14" s="56">
        <f>IF(COUNTIF('Pairing list resultat'!$C$92:$I$93,B14)=1,HLOOKUP(B14,'Pairing list resultat'!$C$92:$I$93,2,FALSE),
(IF(COUNTIF('Pairing list resultat'!$C$94:$I$95,B14)=1,HLOOKUP(B14,'Pairing list resultat'!$C$94:$I$95,2,FALSE),
HLOOKUP(B14,'Pairing list resultat'!$C$96:$I$97,2,FALSE))))</f>
        <v>0</v>
      </c>
      <c r="Q14" s="56">
        <f>IF(COUNTIF('Pairing list resultat'!$C$100:$I$101,B14)=1,HLOOKUP(B14,'Pairing list resultat'!$C$100:$I$101,2,FALSE),
(IF(COUNTIF('Pairing list resultat'!$C$102:$I$103,B14)=1,HLOOKUP(B14,'Pairing list resultat'!$C$102:$I$103,2,FALSE),
HLOOKUP(B14,'Pairing list resultat'!$C$104:$I$105,2,FALSE))))</f>
        <v>0</v>
      </c>
      <c r="R14" s="56">
        <f>IF(COUNTIF('Pairing list resultat'!$C$108:$I$109,B14)=1,HLOOKUP(B14,'Pairing list resultat'!$C$108:$I$109,2,FALSE),
(IF(COUNTIF('Pairing list resultat'!$C$110:$I$111,B14)=1,HLOOKUP(B14,'Pairing list resultat'!$C$110:$I$111,2,FALSE),
HLOOKUP(B14,'Pairing list resultat'!$C$112:$I$113,2,FALSE))))</f>
        <v>0</v>
      </c>
      <c r="S14" s="56">
        <f>IF(COUNTIF('Pairing list resultat'!$C$116:$I$117,B14)=1,HLOOKUP(B14,'Pairing list resultat'!$C$116:$I$117,2,FALSE),
(IF(COUNTIF('Pairing list resultat'!$C$118:$I$119,B14)=1,HLOOKUP(B14,'Pairing list resultat'!$C$118:$I$119,2,FALSE),
HLOOKUP(B14,'Pairing list resultat'!$C$120:$I$121,2,FALSE))))</f>
        <v>0</v>
      </c>
      <c r="T14" s="56">
        <f>IF(COUNTIF('Pairing list resultat'!$C$124:$I$125,B14)=1,HLOOKUP(B14,'Pairing list resultat'!$C$124:$I$125,2,FALSE),
(IF(COUNTIF('Pairing list resultat'!$C$126:$I$127,B14)=1,HLOOKUP(B14,'Pairing list resultat'!$C$126:$I$127,2,FALSE),
HLOOKUP(B14,'Pairing list resultat'!$C$128:$I$129,2,FALSE))))</f>
        <v>0</v>
      </c>
      <c r="U14" s="56">
        <f>IF(COUNTIF('Pairing list resultat'!$C$132:$I$133,B14)=1,HLOOKUP(B14,'Pairing list resultat'!$C$132:$I$133,2,FALSE),
(IF(COUNTIF('Pairing list resultat'!$C$134:$I$135,B14)=1,HLOOKUP(B14,'Pairing list resultat'!$C$134:$I$135,2,FALSE),
HLOOKUP(B14,'Pairing list resultat'!$C$136:$I$137,2,FALSE))))</f>
        <v>0</v>
      </c>
      <c r="V14" s="56">
        <f>IF(COUNTIF('Pairing list resultat'!$C$140:$I$141,B14)=1,HLOOKUP(B14,'Pairing list resultat'!$C$140:$I$141,2,FALSE),
(IF(COUNTIF('Pairing list resultat'!$C$142:$I$143,B14)=1,HLOOKUP(B14,'Pairing list resultat'!$C$142:$I$143,2,FALSE),
HLOOKUP(B14,'Pairing list resultat'!$C$144:$I$145,2,FALSE))))</f>
        <v>0</v>
      </c>
      <c r="W14" s="56">
        <f>IF(COUNTIF('Pairing list resultat'!$C$148:$I$149,B14)=1,HLOOKUP(B14,'Pairing list resultat'!$C$148:$I$149,2,FALSE),
(IF(COUNTIF('Pairing list resultat'!$C$150:$I$151,B14)=1,HLOOKUP(B14,'Pairing list resultat'!$C$150:$I$151,2,FALSE),
HLOOKUP(B14,'Pairing list resultat'!$C$152:$I$153,2,FALSE))))</f>
        <v>0</v>
      </c>
      <c r="X14" s="56">
        <f>IF(COUNTIF('Pairing list resultat'!$C$156:$I$157,B14)=1,HLOOKUP(B14,'Pairing list resultat'!$C$156:$I$157,2,FALSE),
(IF(COUNTIF('Pairing list resultat'!$C$158:$I$159,B14)=1,HLOOKUP(B14,'Pairing list resultat'!$C$158:$I$159,2,FALSE),
HLOOKUP(B14,'Pairing list resultat'!$C$160:$I$161,2,FALSE))))</f>
        <v>0</v>
      </c>
      <c r="Y14" s="51"/>
      <c r="Z14" s="51">
        <f t="shared" si="1"/>
        <v>0</v>
      </c>
      <c r="AA14" s="51">
        <f t="shared" si="2"/>
        <v>0</v>
      </c>
      <c r="AB14" s="51">
        <f t="shared" si="3"/>
        <v>0</v>
      </c>
      <c r="AC14" s="51">
        <f t="shared" si="4"/>
        <v>0</v>
      </c>
      <c r="AD14" s="51">
        <f t="shared" si="5"/>
        <v>0</v>
      </c>
      <c r="AE14" s="51">
        <f t="shared" si="6"/>
        <v>0</v>
      </c>
      <c r="AF14" s="51">
        <f t="shared" si="7"/>
        <v>0</v>
      </c>
      <c r="AG14" s="51">
        <f t="shared" si="8"/>
        <v>0</v>
      </c>
    </row>
    <row r="15" spans="1:33" x14ac:dyDescent="0.3">
      <c r="A15" s="52">
        <v>13</v>
      </c>
      <c r="B15" s="53" t="str">
        <f>VLOOKUP(RESULTATS!A15,Clubs!A15:C32,3,FALSE)</f>
        <v>YCCa</v>
      </c>
      <c r="C15" s="54">
        <f t="shared" si="9"/>
        <v>1</v>
      </c>
      <c r="D15" s="54">
        <f t="shared" si="0"/>
        <v>0</v>
      </c>
      <c r="E15" s="55">
        <f>IF(COUNTIF('Pairing list resultat'!$C$4:$I$5,B15)=1,HLOOKUP(B15,'Pairing list resultat'!$C$4:$I$5,2,FALSE),
(IF(COUNTIF('Pairing list resultat'!$C$6:$I$7,B15)=1,HLOOKUP(B15,'Pairing list resultat'!$C$6:$I$7,2,FALSE),
HLOOKUP(B15,'Pairing list resultat'!$C$8:$I$9,2,FALSE))))</f>
        <v>0</v>
      </c>
      <c r="F15" s="55">
        <f>IF(COUNTIF('Pairing list resultat'!$C$12:$I$13,B15)=1,HLOOKUP(B15,'Pairing list resultat'!$C$12:$I$13,2,FALSE),
(IF(COUNTIF('Pairing list resultat'!$C$14:$I$15,B15)=1,HLOOKUP(B15,'Pairing list resultat'!$C$14:$I$15,2,FALSE),
HLOOKUP(B15,'Pairing list resultat'!$C$16:$I$17,2,FALSE))))</f>
        <v>0</v>
      </c>
      <c r="G15" s="55">
        <f>IF(COUNTIF('Pairing list resultat'!$C$20:$I$21,B15)=1,HLOOKUP(B15,'Pairing list resultat'!$C$20:$I$21,2,FALSE),
(IF(COUNTIF('Pairing list resultat'!$C$22:$I$23,B15)=1,HLOOKUP(B15,'Pairing list resultat'!$C$22:$I$23,2,FALSE),
HLOOKUP(B15,'Pairing list resultat'!$C$24:$I$25,2,FALSE))))</f>
        <v>0</v>
      </c>
      <c r="H15" s="55">
        <f>IF(COUNTIF('Pairing list resultat'!$C$28:$I$29,B15)=1,HLOOKUP(B15,'Pairing list resultat'!$C$28:$I$29,2,FALSE),
(IF(COUNTIF('Pairing list resultat'!$C$30:$I$31,B15)=1,HLOOKUP(B15,'Pairing list resultat'!$C$30:$I$31,2,FALSE),
HLOOKUP(B15,'Pairing list resultat'!$C$32:$I$33,2,FALSE))))</f>
        <v>0</v>
      </c>
      <c r="I15" s="56">
        <f>IF(COUNTIF('Pairing list resultat'!$C$36:$I$37,B15)=1,HLOOKUP(B15,'Pairing list resultat'!$C$36:$I$37,2,FALSE),
(IF(COUNTIF('Pairing list resultat'!$C$38:$I$39,B15)=1,HLOOKUP(B15,'Pairing list resultat'!$C$38:$I$39,2,FALSE),
HLOOKUP(B15,'Pairing list resultat'!$C$40:$I$41,2,FALSE))))</f>
        <v>0</v>
      </c>
      <c r="J15" s="56">
        <f>IF(COUNTIF('Pairing list resultat'!$C$44:$I$45,B15)=1,HLOOKUP(B15,'Pairing list resultat'!$C$44:$I$45,2,FALSE),
(IF(COUNTIF('Pairing list resultat'!$C$46:$I$47,B15)=1,HLOOKUP(B15,'Pairing list resultat'!$C$46:$I$47,2,FALSE),
HLOOKUP(B15,'Pairing list resultat'!$C$48:$I$49,2,FALSE))))</f>
        <v>0</v>
      </c>
      <c r="K15" s="56">
        <f>IF(COUNTIF('Pairing list resultat'!$C$52:$I$53,B15)=1,HLOOKUP(B15,'Pairing list resultat'!$C$52:$I$53,2,FALSE),
(IF(COUNTIF('Pairing list resultat'!$C$54:$I$55,B15)=1,HLOOKUP(B15,'Pairing list resultat'!$C$54:$I$55,2,FALSE),
HLOOKUP(B15,'Pairing list resultat'!$C$56:$I$57,2,FALSE))))</f>
        <v>0</v>
      </c>
      <c r="L15" s="56">
        <f>IF(COUNTIF('Pairing list resultat'!$C$60:$I$61,B15)=1,HLOOKUP(B15,'Pairing list resultat'!$C$60:$I$61,2,FALSE),
(IF(COUNTIF('Pairing list resultat'!$C$62:$I$63,B15)=1,HLOOKUP(B15,'Pairing list resultat'!$C$62:$I$63,2,FALSE),
HLOOKUP(B15,'Pairing list resultat'!$C$64:$I$65,2,FALSE))))</f>
        <v>0</v>
      </c>
      <c r="M15" s="56">
        <f>IF(COUNTIF('Pairing list resultat'!$C$68:$I$69,B15)=1,HLOOKUP(B15,'Pairing list resultat'!$C$68:$I$69,2,FALSE),
(IF(COUNTIF('Pairing list resultat'!$C$70:$I$71,B15)=1,HLOOKUP(B15,'Pairing list resultat'!$C$70:$I$71,2,FALSE),
HLOOKUP(B15,'Pairing list resultat'!$C$72:$I$73,2,FALSE))))</f>
        <v>0</v>
      </c>
      <c r="N15" s="56">
        <f>IF(COUNTIF('Pairing list resultat'!$C$76:$I$77,B15)=1,HLOOKUP(B15,'Pairing list resultat'!$C$76:$I$77,2,FALSE),
(IF(COUNTIF('Pairing list resultat'!$C$78:$I$79,B15)=1,HLOOKUP(B15,'Pairing list resultat'!$C$78:$I$79,2,FALSE),
HLOOKUP(B15,'Pairing list resultat'!$C$80:$I$81,2,FALSE))))</f>
        <v>0</v>
      </c>
      <c r="O15" s="56">
        <f>IF(COUNTIF('Pairing list resultat'!$C$84:$I$85,B15)=1,HLOOKUP(B15,'Pairing list resultat'!$C$84:$I$85,2,FALSE),
(IF(COUNTIF('Pairing list resultat'!$C$86:$I$87,B15)=1,HLOOKUP(B15,'Pairing list resultat'!$C$86:$I$87,2,FALSE),
HLOOKUP(B15,'Pairing list resultat'!$C$88:$I$89,2,FALSE))))</f>
        <v>0</v>
      </c>
      <c r="P15" s="56">
        <f>IF(COUNTIF('Pairing list resultat'!$C$92:$I$93,B15)=1,HLOOKUP(B15,'Pairing list resultat'!$C$92:$I$93,2,FALSE),
(IF(COUNTIF('Pairing list resultat'!$C$94:$I$95,B15)=1,HLOOKUP(B15,'Pairing list resultat'!$C$94:$I$95,2,FALSE),
HLOOKUP(B15,'Pairing list resultat'!$C$96:$I$97,2,FALSE))))</f>
        <v>0</v>
      </c>
      <c r="Q15" s="56">
        <f>IF(COUNTIF('Pairing list resultat'!$C$100:$I$101,B15)=1,HLOOKUP(B15,'Pairing list resultat'!$C$100:$I$101,2,FALSE),
(IF(COUNTIF('Pairing list resultat'!$C$102:$I$103,B15)=1,HLOOKUP(B15,'Pairing list resultat'!$C$102:$I$103,2,FALSE),
HLOOKUP(B15,'Pairing list resultat'!$C$104:$I$105,2,FALSE))))</f>
        <v>0</v>
      </c>
      <c r="R15" s="56">
        <f>IF(COUNTIF('Pairing list resultat'!$C$108:$I$109,B15)=1,HLOOKUP(B15,'Pairing list resultat'!$C$108:$I$109,2,FALSE),
(IF(COUNTIF('Pairing list resultat'!$C$110:$I$111,B15)=1,HLOOKUP(B15,'Pairing list resultat'!$C$110:$I$111,2,FALSE),
HLOOKUP(B15,'Pairing list resultat'!$C$112:$I$113,2,FALSE))))</f>
        <v>0</v>
      </c>
      <c r="S15" s="56">
        <f>IF(COUNTIF('Pairing list resultat'!$C$116:$I$117,B15)=1,HLOOKUP(B15,'Pairing list resultat'!$C$116:$I$117,2,FALSE),
(IF(COUNTIF('Pairing list resultat'!$C$118:$I$119,B15)=1,HLOOKUP(B15,'Pairing list resultat'!$C$118:$I$119,2,FALSE),
HLOOKUP(B15,'Pairing list resultat'!$C$120:$I$121,2,FALSE))))</f>
        <v>0</v>
      </c>
      <c r="T15" s="56">
        <f>IF(COUNTIF('Pairing list resultat'!$C$124:$I$125,B15)=1,HLOOKUP(B15,'Pairing list resultat'!$C$124:$I$125,2,FALSE),
(IF(COUNTIF('Pairing list resultat'!$C$126:$I$127,B15)=1,HLOOKUP(B15,'Pairing list resultat'!$C$126:$I$127,2,FALSE),
HLOOKUP(B15,'Pairing list resultat'!$C$128:$I$129,2,FALSE))))</f>
        <v>0</v>
      </c>
      <c r="U15" s="56">
        <f>IF(COUNTIF('Pairing list resultat'!$C$132:$I$133,B15)=1,HLOOKUP(B15,'Pairing list resultat'!$C$132:$I$133,2,FALSE),
(IF(COUNTIF('Pairing list resultat'!$C$134:$I$135,B15)=1,HLOOKUP(B15,'Pairing list resultat'!$C$134:$I$135,2,FALSE),
HLOOKUP(B15,'Pairing list resultat'!$C$136:$I$137,2,FALSE))))</f>
        <v>0</v>
      </c>
      <c r="V15" s="56">
        <f>IF(COUNTIF('Pairing list resultat'!$C$140:$I$141,B15)=1,HLOOKUP(B15,'Pairing list resultat'!$C$140:$I$141,2,FALSE),
(IF(COUNTIF('Pairing list resultat'!$C$142:$I$143,B15)=1,HLOOKUP(B15,'Pairing list resultat'!$C$142:$I$143,2,FALSE),
HLOOKUP(B15,'Pairing list resultat'!$C$144:$I$145,2,FALSE))))</f>
        <v>0</v>
      </c>
      <c r="W15" s="56">
        <f>IF(COUNTIF('Pairing list resultat'!$C$148:$I$149,B15)=1,HLOOKUP(B15,'Pairing list resultat'!$C$148:$I$149,2,FALSE),
(IF(COUNTIF('Pairing list resultat'!$C$150:$I$151,B15)=1,HLOOKUP(B15,'Pairing list resultat'!$C$150:$I$151,2,FALSE),
HLOOKUP(B15,'Pairing list resultat'!$C$152:$I$153,2,FALSE))))</f>
        <v>0</v>
      </c>
      <c r="X15" s="56">
        <f>IF(COUNTIF('Pairing list resultat'!$C$156:$I$157,B15)=1,HLOOKUP(B15,'Pairing list resultat'!$C$156:$I$157,2,FALSE),
(IF(COUNTIF('Pairing list resultat'!$C$158:$I$159,B15)=1,HLOOKUP(B15,'Pairing list resultat'!$C$158:$I$159,2,FALSE),
HLOOKUP(B15,'Pairing list resultat'!$C$160:$I$161,2,FALSE))))</f>
        <v>0</v>
      </c>
      <c r="Y15" s="51"/>
      <c r="Z15" s="51">
        <f t="shared" si="1"/>
        <v>0</v>
      </c>
      <c r="AA15" s="51">
        <f t="shared" si="2"/>
        <v>0</v>
      </c>
      <c r="AB15" s="51">
        <f t="shared" si="3"/>
        <v>0</v>
      </c>
      <c r="AC15" s="51">
        <f t="shared" si="4"/>
        <v>0</v>
      </c>
      <c r="AD15" s="51">
        <f t="shared" si="5"/>
        <v>0</v>
      </c>
      <c r="AE15" s="51">
        <f t="shared" si="6"/>
        <v>0</v>
      </c>
      <c r="AF15" s="51">
        <f t="shared" si="7"/>
        <v>0</v>
      </c>
      <c r="AG15" s="51">
        <f t="shared" si="8"/>
        <v>0</v>
      </c>
    </row>
    <row r="16" spans="1:33" x14ac:dyDescent="0.3">
      <c r="A16" s="52">
        <v>15</v>
      </c>
      <c r="B16" s="53" t="str">
        <f>VLOOKUP(RESULTATS!A16,Clubs!A16:C33,3,FALSE)</f>
        <v>BBN</v>
      </c>
      <c r="C16" s="54">
        <f t="shared" si="9"/>
        <v>1</v>
      </c>
      <c r="D16" s="54">
        <f t="shared" si="0"/>
        <v>0</v>
      </c>
      <c r="E16" s="55">
        <f>IF(COUNTIF('Pairing list resultat'!$C$4:$I$5,B16)=1,HLOOKUP(B16,'Pairing list resultat'!$C$4:$I$5,2,FALSE),
(IF(COUNTIF('Pairing list resultat'!$C$6:$I$7,B16)=1,HLOOKUP(B16,'Pairing list resultat'!$C$6:$I$7,2,FALSE),
HLOOKUP(B16,'Pairing list resultat'!$C$8:$I$9,2,FALSE))))</f>
        <v>0</v>
      </c>
      <c r="F16" s="55">
        <f>IF(COUNTIF('Pairing list resultat'!$C$12:$I$13,B16)=1,HLOOKUP(B16,'Pairing list resultat'!$C$12:$I$13,2,FALSE),
(IF(COUNTIF('Pairing list resultat'!$C$14:$I$15,B16)=1,HLOOKUP(B16,'Pairing list resultat'!$C$14:$I$15,2,FALSE),
HLOOKUP(B16,'Pairing list resultat'!$C$16:$I$17,2,FALSE))))</f>
        <v>0</v>
      </c>
      <c r="G16" s="55">
        <f>IF(COUNTIF('Pairing list resultat'!$C$20:$I$21,B16)=1,HLOOKUP(B16,'Pairing list resultat'!$C$20:$I$21,2,FALSE),
(IF(COUNTIF('Pairing list resultat'!$C$22:$I$23,B16)=1,HLOOKUP(B16,'Pairing list resultat'!$C$22:$I$23,2,FALSE),
HLOOKUP(B16,'Pairing list resultat'!$C$24:$I$25,2,FALSE))))</f>
        <v>0</v>
      </c>
      <c r="H16" s="55">
        <f>IF(COUNTIF('Pairing list resultat'!$C$28:$I$29,B16)=1,HLOOKUP(B16,'Pairing list resultat'!$C$28:$I$29,2,FALSE),
(IF(COUNTIF('Pairing list resultat'!$C$30:$I$31,B16)=1,HLOOKUP(B16,'Pairing list resultat'!$C$30:$I$31,2,FALSE),
HLOOKUP(B16,'Pairing list resultat'!$C$32:$I$33,2,FALSE))))</f>
        <v>0</v>
      </c>
      <c r="I16" s="56">
        <f>IF(COUNTIF('Pairing list resultat'!$C$36:$I$37,B16)=1,HLOOKUP(B16,'Pairing list resultat'!$C$36:$I$37,2,FALSE),
(IF(COUNTIF('Pairing list resultat'!$C$38:$I$39,B16)=1,HLOOKUP(B16,'Pairing list resultat'!$C$38:$I$39,2,FALSE),
HLOOKUP(B16,'Pairing list resultat'!$C$40:$I$41,2,FALSE))))</f>
        <v>0</v>
      </c>
      <c r="J16" s="56">
        <f>IF(COUNTIF('Pairing list resultat'!$C$44:$I$45,B16)=1,HLOOKUP(B16,'Pairing list resultat'!$C$44:$I$45,2,FALSE),
(IF(COUNTIF('Pairing list resultat'!$C$46:$I$47,B16)=1,HLOOKUP(B16,'Pairing list resultat'!$C$46:$I$47,2,FALSE),
HLOOKUP(B16,'Pairing list resultat'!$C$48:$I$49,2,FALSE))))</f>
        <v>0</v>
      </c>
      <c r="K16" s="56">
        <f>IF(COUNTIF('Pairing list resultat'!$C$52:$I$53,B16)=1,HLOOKUP(B16,'Pairing list resultat'!$C$52:$I$53,2,FALSE),
(IF(COUNTIF('Pairing list resultat'!$C$54:$I$55,B16)=1,HLOOKUP(B16,'Pairing list resultat'!$C$54:$I$55,2,FALSE),
HLOOKUP(B16,'Pairing list resultat'!$C$56:$I$57,2,FALSE))))</f>
        <v>0</v>
      </c>
      <c r="L16" s="56">
        <f>IF(COUNTIF('Pairing list resultat'!$C$60:$I$61,B16)=1,HLOOKUP(B16,'Pairing list resultat'!$C$60:$I$61,2,FALSE),
(IF(COUNTIF('Pairing list resultat'!$C$62:$I$63,B16)=1,HLOOKUP(B16,'Pairing list resultat'!$C$62:$I$63,2,FALSE),
HLOOKUP(B16,'Pairing list resultat'!$C$64:$I$65,2,FALSE))))</f>
        <v>0</v>
      </c>
      <c r="M16" s="56">
        <f>IF(COUNTIF('Pairing list resultat'!$C$68:$I$69,B16)=1,HLOOKUP(B16,'Pairing list resultat'!$C$68:$I$69,2,FALSE),
(IF(COUNTIF('Pairing list resultat'!$C$70:$I$71,B16)=1,HLOOKUP(B16,'Pairing list resultat'!$C$70:$I$71,2,FALSE),
HLOOKUP(B16,'Pairing list resultat'!$C$72:$I$73,2,FALSE))))</f>
        <v>0</v>
      </c>
      <c r="N16" s="56">
        <f>IF(COUNTIF('Pairing list resultat'!$C$76:$I$77,B16)=1,HLOOKUP(B16,'Pairing list resultat'!$C$76:$I$77,2,FALSE),
(IF(COUNTIF('Pairing list resultat'!$C$78:$I$79,B16)=1,HLOOKUP(B16,'Pairing list resultat'!$C$78:$I$79,2,FALSE),
HLOOKUP(B16,'Pairing list resultat'!$C$80:$I$81,2,FALSE))))</f>
        <v>0</v>
      </c>
      <c r="O16" s="56">
        <f>IF(COUNTIF('Pairing list resultat'!$C$84:$I$85,B16)=1,HLOOKUP(B16,'Pairing list resultat'!$C$84:$I$85,2,FALSE),
(IF(COUNTIF('Pairing list resultat'!$C$86:$I$87,B16)=1,HLOOKUP(B16,'Pairing list resultat'!$C$86:$I$87,2,FALSE),
HLOOKUP(B16,'Pairing list resultat'!$C$88:$I$89,2,FALSE))))</f>
        <v>0</v>
      </c>
      <c r="P16" s="56">
        <f>IF(COUNTIF('Pairing list resultat'!$C$92:$I$93,B16)=1,HLOOKUP(B16,'Pairing list resultat'!$C$92:$I$93,2,FALSE),
(IF(COUNTIF('Pairing list resultat'!$C$94:$I$95,B16)=1,HLOOKUP(B16,'Pairing list resultat'!$C$94:$I$95,2,FALSE),
HLOOKUP(B16,'Pairing list resultat'!$C$96:$I$97,2,FALSE))))</f>
        <v>0</v>
      </c>
      <c r="Q16" s="56">
        <f>IF(COUNTIF('Pairing list resultat'!$C$100:$I$101,B16)=1,HLOOKUP(B16,'Pairing list resultat'!$C$100:$I$101,2,FALSE),
(IF(COUNTIF('Pairing list resultat'!$C$102:$I$103,B16)=1,HLOOKUP(B16,'Pairing list resultat'!$C$102:$I$103,2,FALSE),
HLOOKUP(B16,'Pairing list resultat'!$C$104:$I$105,2,FALSE))))</f>
        <v>0</v>
      </c>
      <c r="R16" s="56">
        <f>IF(COUNTIF('Pairing list resultat'!$C$108:$I$109,B16)=1,HLOOKUP(B16,'Pairing list resultat'!$C$108:$I$109,2,FALSE),
(IF(COUNTIF('Pairing list resultat'!$C$110:$I$111,B16)=1,HLOOKUP(B16,'Pairing list resultat'!$C$110:$I$111,2,FALSE),
HLOOKUP(B16,'Pairing list resultat'!$C$112:$I$113,2,FALSE))))</f>
        <v>0</v>
      </c>
      <c r="S16" s="56">
        <f>IF(COUNTIF('Pairing list resultat'!$C$116:$I$117,B16)=1,HLOOKUP(B16,'Pairing list resultat'!$C$116:$I$117,2,FALSE),
(IF(COUNTIF('Pairing list resultat'!$C$118:$I$119,B16)=1,HLOOKUP(B16,'Pairing list resultat'!$C$118:$I$119,2,FALSE),
HLOOKUP(B16,'Pairing list resultat'!$C$120:$I$121,2,FALSE))))</f>
        <v>0</v>
      </c>
      <c r="T16" s="56">
        <f>IF(COUNTIF('Pairing list resultat'!$C$124:$I$125,B16)=1,HLOOKUP(B16,'Pairing list resultat'!$C$124:$I$125,2,FALSE),
(IF(COUNTIF('Pairing list resultat'!$C$126:$I$127,B16)=1,HLOOKUP(B16,'Pairing list resultat'!$C$126:$I$127,2,FALSE),
HLOOKUP(B16,'Pairing list resultat'!$C$128:$I$129,2,FALSE))))</f>
        <v>0</v>
      </c>
      <c r="U16" s="56">
        <f>IF(COUNTIF('Pairing list resultat'!$C$132:$I$133,B16)=1,HLOOKUP(B16,'Pairing list resultat'!$C$132:$I$133,2,FALSE),
(IF(COUNTIF('Pairing list resultat'!$C$134:$I$135,B16)=1,HLOOKUP(B16,'Pairing list resultat'!$C$134:$I$135,2,FALSE),
HLOOKUP(B16,'Pairing list resultat'!$C$136:$I$137,2,FALSE))))</f>
        <v>0</v>
      </c>
      <c r="V16" s="56">
        <f>IF(COUNTIF('Pairing list resultat'!$C$140:$I$141,B16)=1,HLOOKUP(B16,'Pairing list resultat'!$C$140:$I$141,2,FALSE),
(IF(COUNTIF('Pairing list resultat'!$C$142:$I$143,B16)=1,HLOOKUP(B16,'Pairing list resultat'!$C$142:$I$143,2,FALSE),
HLOOKUP(B16,'Pairing list resultat'!$C$144:$I$145,2,FALSE))))</f>
        <v>0</v>
      </c>
      <c r="W16" s="56">
        <f>IF(COUNTIF('Pairing list resultat'!$C$148:$I$149,B16)=1,HLOOKUP(B16,'Pairing list resultat'!$C$148:$I$149,2,FALSE),
(IF(COUNTIF('Pairing list resultat'!$C$150:$I$151,B16)=1,HLOOKUP(B16,'Pairing list resultat'!$C$150:$I$151,2,FALSE),
HLOOKUP(B16,'Pairing list resultat'!$C$152:$I$153,2,FALSE))))</f>
        <v>0</v>
      </c>
      <c r="X16" s="56">
        <f>IF(COUNTIF('Pairing list resultat'!$C$156:$I$157,B16)=1,HLOOKUP(B16,'Pairing list resultat'!$C$156:$I$157,2,FALSE),
(IF(COUNTIF('Pairing list resultat'!$C$158:$I$159,B16)=1,HLOOKUP(B16,'Pairing list resultat'!$C$158:$I$159,2,FALSE),
HLOOKUP(B16,'Pairing list resultat'!$C$160:$I$161,2,FALSE))))</f>
        <v>0</v>
      </c>
      <c r="Y16" s="51"/>
      <c r="Z16" s="51">
        <f t="shared" si="1"/>
        <v>0</v>
      </c>
      <c r="AA16" s="51">
        <f t="shared" si="2"/>
        <v>0</v>
      </c>
      <c r="AB16" s="51">
        <f t="shared" si="3"/>
        <v>0</v>
      </c>
      <c r="AC16" s="51">
        <f t="shared" si="4"/>
        <v>0</v>
      </c>
      <c r="AD16" s="51">
        <f t="shared" si="5"/>
        <v>0</v>
      </c>
      <c r="AE16" s="51">
        <f t="shared" si="6"/>
        <v>0</v>
      </c>
      <c r="AF16" s="51">
        <f t="shared" si="7"/>
        <v>0</v>
      </c>
      <c r="AG16" s="51">
        <f t="shared" si="8"/>
        <v>0</v>
      </c>
    </row>
    <row r="17" spans="1:33" x14ac:dyDescent="0.3">
      <c r="A17" s="52">
        <v>16</v>
      </c>
      <c r="B17" s="53" t="str">
        <f>VLOOKUP(RESULTATS!A17,Clubs!A17:C34,3,FALSE)</f>
        <v>CVHM</v>
      </c>
      <c r="C17" s="54">
        <f t="shared" si="9"/>
        <v>1</v>
      </c>
      <c r="D17" s="54">
        <f t="shared" si="0"/>
        <v>0</v>
      </c>
      <c r="E17" s="55">
        <f>IF(COUNTIF('Pairing list resultat'!$C$4:$I$5,B17)=1,HLOOKUP(B17,'Pairing list resultat'!$C$4:$I$5,2,FALSE),
(IF(COUNTIF('Pairing list resultat'!$C$6:$I$7,B17)=1,HLOOKUP(B17,'Pairing list resultat'!$C$6:$I$7,2,FALSE),
HLOOKUP(B17,'Pairing list resultat'!$C$8:$I$9,2,FALSE))))</f>
        <v>0</v>
      </c>
      <c r="F17" s="55">
        <f>IF(COUNTIF('Pairing list resultat'!$C$12:$I$13,B17)=1,HLOOKUP(B17,'Pairing list resultat'!$C$12:$I$13,2,FALSE),
(IF(COUNTIF('Pairing list resultat'!$C$14:$I$15,B17)=1,HLOOKUP(B17,'Pairing list resultat'!$C$14:$I$15,2,FALSE),
HLOOKUP(B17,'Pairing list resultat'!$C$16:$I$17,2,FALSE))))</f>
        <v>0</v>
      </c>
      <c r="G17" s="55">
        <f>IF(COUNTIF('Pairing list resultat'!$C$20:$I$21,B17)=1,HLOOKUP(B17,'Pairing list resultat'!$C$20:$I$21,2,FALSE),
(IF(COUNTIF('Pairing list resultat'!$C$22:$I$23,B17)=1,HLOOKUP(B17,'Pairing list resultat'!$C$22:$I$23,2,FALSE),
HLOOKUP(B17,'Pairing list resultat'!$C$24:$I$25,2,FALSE))))</f>
        <v>0</v>
      </c>
      <c r="H17" s="55">
        <f>IF(COUNTIF('Pairing list resultat'!$C$28:$I$29,B17)=1,HLOOKUP(B17,'Pairing list resultat'!$C$28:$I$29,2,FALSE),
(IF(COUNTIF('Pairing list resultat'!$C$30:$I$31,B17)=1,HLOOKUP(B17,'Pairing list resultat'!$C$30:$I$31,2,FALSE),
HLOOKUP(B17,'Pairing list resultat'!$C$32:$I$33,2,FALSE))))</f>
        <v>0</v>
      </c>
      <c r="I17" s="56">
        <f>IF(COUNTIF('Pairing list resultat'!$C$36:$I$37,B17)=1,HLOOKUP(B17,'Pairing list resultat'!$C$36:$I$37,2,FALSE),
(IF(COUNTIF('Pairing list resultat'!$C$38:$I$39,B17)=1,HLOOKUP(B17,'Pairing list resultat'!$C$38:$I$39,2,FALSE),
HLOOKUP(B17,'Pairing list resultat'!$C$40:$I$41,2,FALSE))))</f>
        <v>0</v>
      </c>
      <c r="J17" s="56">
        <f>IF(COUNTIF('Pairing list resultat'!$C$44:$I$45,B17)=1,HLOOKUP(B17,'Pairing list resultat'!$C$44:$I$45,2,FALSE),
(IF(COUNTIF('Pairing list resultat'!$C$46:$I$47,B17)=1,HLOOKUP(B17,'Pairing list resultat'!$C$46:$I$47,2,FALSE),
HLOOKUP(B17,'Pairing list resultat'!$C$48:$I$49,2,FALSE))))</f>
        <v>0</v>
      </c>
      <c r="K17" s="56">
        <f>IF(COUNTIF('Pairing list resultat'!$C$52:$I$53,B17)=1,HLOOKUP(B17,'Pairing list resultat'!$C$52:$I$53,2,FALSE),
(IF(COUNTIF('Pairing list resultat'!$C$54:$I$55,B17)=1,HLOOKUP(B17,'Pairing list resultat'!$C$54:$I$55,2,FALSE),
HLOOKUP(B17,'Pairing list resultat'!$C$56:$I$57,2,FALSE))))</f>
        <v>0</v>
      </c>
      <c r="L17" s="56">
        <f>IF(COUNTIF('Pairing list resultat'!$C$60:$I$61,B17)=1,HLOOKUP(B17,'Pairing list resultat'!$C$60:$I$61,2,FALSE),
(IF(COUNTIF('Pairing list resultat'!$C$62:$I$63,B17)=1,HLOOKUP(B17,'Pairing list resultat'!$C$62:$I$63,2,FALSE),
HLOOKUP(B17,'Pairing list resultat'!$C$64:$I$65,2,FALSE))))</f>
        <v>0</v>
      </c>
      <c r="M17" s="56">
        <f>IF(COUNTIF('Pairing list resultat'!$C$68:$I$69,B17)=1,HLOOKUP(B17,'Pairing list resultat'!$C$68:$I$69,2,FALSE),
(IF(COUNTIF('Pairing list resultat'!$C$70:$I$71,B17)=1,HLOOKUP(B17,'Pairing list resultat'!$C$70:$I$71,2,FALSE),
HLOOKUP(B17,'Pairing list resultat'!$C$72:$I$73,2,FALSE))))</f>
        <v>0</v>
      </c>
      <c r="N17" s="56">
        <f>IF(COUNTIF('Pairing list resultat'!$C$76:$I$77,B17)=1,HLOOKUP(B17,'Pairing list resultat'!$C$76:$I$77,2,FALSE),
(IF(COUNTIF('Pairing list resultat'!$C$78:$I$79,B17)=1,HLOOKUP(B17,'Pairing list resultat'!$C$78:$I$79,2,FALSE),
HLOOKUP(B17,'Pairing list resultat'!$C$80:$I$81,2,FALSE))))</f>
        <v>0</v>
      </c>
      <c r="O17" s="56">
        <f>IF(COUNTIF('Pairing list resultat'!$C$84:$I$85,B17)=1,HLOOKUP(B17,'Pairing list resultat'!$C$84:$I$85,2,FALSE),
(IF(COUNTIF('Pairing list resultat'!$C$86:$I$87,B17)=1,HLOOKUP(B17,'Pairing list resultat'!$C$86:$I$87,2,FALSE),
HLOOKUP(B17,'Pairing list resultat'!$C$88:$I$89,2,FALSE))))</f>
        <v>0</v>
      </c>
      <c r="P17" s="56">
        <f>IF(COUNTIF('Pairing list resultat'!$C$92:$I$93,B17)=1,HLOOKUP(B17,'Pairing list resultat'!$C$92:$I$93,2,FALSE),
(IF(COUNTIF('Pairing list resultat'!$C$94:$I$95,B17)=1,HLOOKUP(B17,'Pairing list resultat'!$C$94:$I$95,2,FALSE),
HLOOKUP(B17,'Pairing list resultat'!$C$96:$I$97,2,FALSE))))</f>
        <v>0</v>
      </c>
      <c r="Q17" s="56">
        <f>IF(COUNTIF('Pairing list resultat'!$C$100:$I$101,B17)=1,HLOOKUP(B17,'Pairing list resultat'!$C$100:$I$101,2,FALSE),
(IF(COUNTIF('Pairing list resultat'!$C$102:$I$103,B17)=1,HLOOKUP(B17,'Pairing list resultat'!$C$102:$I$103,2,FALSE),
HLOOKUP(B17,'Pairing list resultat'!$C$104:$I$105,2,FALSE))))</f>
        <v>0</v>
      </c>
      <c r="R17" s="56">
        <f>IF(COUNTIF('Pairing list resultat'!$C$108:$I$109,B17)=1,HLOOKUP(B17,'Pairing list resultat'!$C$108:$I$109,2,FALSE),
(IF(COUNTIF('Pairing list resultat'!$C$110:$I$111,B17)=1,HLOOKUP(B17,'Pairing list resultat'!$C$110:$I$111,2,FALSE),
HLOOKUP(B17,'Pairing list resultat'!$C$112:$I$113,2,FALSE))))</f>
        <v>0</v>
      </c>
      <c r="S17" s="56">
        <f>IF(COUNTIF('Pairing list resultat'!$C$116:$I$117,B17)=1,HLOOKUP(B17,'Pairing list resultat'!$C$116:$I$117,2,FALSE),
(IF(COUNTIF('Pairing list resultat'!$C$118:$I$119,B17)=1,HLOOKUP(B17,'Pairing list resultat'!$C$118:$I$119,2,FALSE),
HLOOKUP(B17,'Pairing list resultat'!$C$120:$I$121,2,FALSE))))</f>
        <v>0</v>
      </c>
      <c r="T17" s="56">
        <f>IF(COUNTIF('Pairing list resultat'!$C$124:$I$125,B17)=1,HLOOKUP(B17,'Pairing list resultat'!$C$124:$I$125,2,FALSE),
(IF(COUNTIF('Pairing list resultat'!$C$126:$I$127,B17)=1,HLOOKUP(B17,'Pairing list resultat'!$C$126:$I$127,2,FALSE),
HLOOKUP(B17,'Pairing list resultat'!$C$128:$I$129,2,FALSE))))</f>
        <v>0</v>
      </c>
      <c r="U17" s="56">
        <f>IF(COUNTIF('Pairing list resultat'!$C$132:$I$133,B17)=1,HLOOKUP(B17,'Pairing list resultat'!$C$132:$I$133,2,FALSE),
(IF(COUNTIF('Pairing list resultat'!$C$134:$I$135,B17)=1,HLOOKUP(B17,'Pairing list resultat'!$C$134:$I$135,2,FALSE),
HLOOKUP(B17,'Pairing list resultat'!$C$136:$I$137,2,FALSE))))</f>
        <v>0</v>
      </c>
      <c r="V17" s="56">
        <f>IF(COUNTIF('Pairing list resultat'!$C$140:$I$141,B17)=1,HLOOKUP(B17,'Pairing list resultat'!$C$140:$I$141,2,FALSE),
(IF(COUNTIF('Pairing list resultat'!$C$142:$I$143,B17)=1,HLOOKUP(B17,'Pairing list resultat'!$C$142:$I$143,2,FALSE),
HLOOKUP(B17,'Pairing list resultat'!$C$144:$I$145,2,FALSE))))</f>
        <v>0</v>
      </c>
      <c r="W17" s="56">
        <f>IF(COUNTIF('Pairing list resultat'!$C$148:$I$149,B17)=1,HLOOKUP(B17,'Pairing list resultat'!$C$148:$I$149,2,FALSE),
(IF(COUNTIF('Pairing list resultat'!$C$150:$I$151,B17)=1,HLOOKUP(B17,'Pairing list resultat'!$C$150:$I$151,2,FALSE),
HLOOKUP(B17,'Pairing list resultat'!$C$152:$I$153,2,FALSE))))</f>
        <v>0</v>
      </c>
      <c r="X17" s="56">
        <f>IF(COUNTIF('Pairing list resultat'!$C$156:$I$157,B17)=1,HLOOKUP(B17,'Pairing list resultat'!$C$156:$I$157,2,FALSE),
(IF(COUNTIF('Pairing list resultat'!$C$158:$I$159,B17)=1,HLOOKUP(B17,'Pairing list resultat'!$C$158:$I$159,2,FALSE),
HLOOKUP(B17,'Pairing list resultat'!$C$160:$I$161,2,FALSE))))</f>
        <v>0</v>
      </c>
      <c r="Y17" s="51"/>
      <c r="Z17" s="51">
        <f t="shared" si="1"/>
        <v>0</v>
      </c>
      <c r="AA17" s="51">
        <f t="shared" si="2"/>
        <v>0</v>
      </c>
      <c r="AB17" s="51">
        <f t="shared" si="3"/>
        <v>0</v>
      </c>
      <c r="AC17" s="51">
        <f t="shared" si="4"/>
        <v>0</v>
      </c>
      <c r="AD17" s="51">
        <f t="shared" si="5"/>
        <v>0</v>
      </c>
      <c r="AE17" s="51">
        <f t="shared" si="6"/>
        <v>0</v>
      </c>
      <c r="AF17" s="51">
        <f t="shared" si="7"/>
        <v>0</v>
      </c>
      <c r="AG17" s="51">
        <f t="shared" si="8"/>
        <v>0</v>
      </c>
    </row>
    <row r="18" spans="1:33" x14ac:dyDescent="0.3">
      <c r="A18" s="52">
        <v>17</v>
      </c>
      <c r="B18" s="53" t="str">
        <f>VLOOKUP(RESULTATS!A18,Clubs!A18:C35,3,FALSE)</f>
        <v>YCF</v>
      </c>
      <c r="C18" s="54">
        <f t="shared" si="9"/>
        <v>1</v>
      </c>
      <c r="D18" s="54">
        <f t="shared" si="0"/>
        <v>0</v>
      </c>
      <c r="E18" s="55">
        <f>IF(COUNTIF('Pairing list resultat'!$C$4:$I$5,B18)=1,HLOOKUP(B18,'Pairing list resultat'!$C$4:$I$5,2,FALSE),
(IF(COUNTIF('Pairing list resultat'!$C$6:$I$7,B18)=1,HLOOKUP(B18,'Pairing list resultat'!$C$6:$I$7,2,FALSE),
HLOOKUP(B18,'Pairing list resultat'!$C$8:$I$9,2,FALSE))))</f>
        <v>0</v>
      </c>
      <c r="F18" s="55">
        <f>IF(COUNTIF('Pairing list resultat'!$C$12:$I$13,B18)=1,HLOOKUP(B18,'Pairing list resultat'!$C$12:$I$13,2,FALSE),
(IF(COUNTIF('Pairing list resultat'!$C$14:$I$15,B18)=1,HLOOKUP(B18,'Pairing list resultat'!$C$14:$I$15,2,FALSE),
HLOOKUP(B18,'Pairing list resultat'!$C$16:$I$17,2,FALSE))))</f>
        <v>0</v>
      </c>
      <c r="G18" s="55">
        <f>IF(COUNTIF('Pairing list resultat'!$C$20:$I$21,B18)=1,HLOOKUP(B18,'Pairing list resultat'!$C$20:$I$21,2,FALSE),
(IF(COUNTIF('Pairing list resultat'!$C$22:$I$23,B18)=1,HLOOKUP(B18,'Pairing list resultat'!$C$22:$I$23,2,FALSE),
HLOOKUP(B18,'Pairing list resultat'!$C$24:$I$25,2,FALSE))))</f>
        <v>0</v>
      </c>
      <c r="H18" s="55">
        <f>IF(COUNTIF('Pairing list resultat'!$C$28:$I$29,B18)=1,HLOOKUP(B18,'Pairing list resultat'!$C$28:$I$29,2,FALSE),
(IF(COUNTIF('Pairing list resultat'!$C$30:$I$31,B18)=1,HLOOKUP(B18,'Pairing list resultat'!$C$30:$I$31,2,FALSE),
HLOOKUP(B18,'Pairing list resultat'!$C$32:$I$33,2,FALSE))))</f>
        <v>0</v>
      </c>
      <c r="I18" s="56">
        <f>IF(COUNTIF('Pairing list resultat'!$C$36:$I$37,B18)=1,HLOOKUP(B18,'Pairing list resultat'!$C$36:$I$37,2,FALSE),
(IF(COUNTIF('Pairing list resultat'!$C$38:$I$39,B18)=1,HLOOKUP(B18,'Pairing list resultat'!$C$38:$I$39,2,FALSE),
HLOOKUP(B18,'Pairing list resultat'!$C$40:$I$41,2,FALSE))))</f>
        <v>0</v>
      </c>
      <c r="J18" s="56">
        <f>IF(COUNTIF('Pairing list resultat'!$C$44:$I$45,B18)=1,HLOOKUP(B18,'Pairing list resultat'!$C$44:$I$45,2,FALSE),
(IF(COUNTIF('Pairing list resultat'!$C$46:$I$47,B18)=1,HLOOKUP(B18,'Pairing list resultat'!$C$46:$I$47,2,FALSE),
HLOOKUP(B18,'Pairing list resultat'!$C$48:$I$49,2,FALSE))))</f>
        <v>0</v>
      </c>
      <c r="K18" s="56">
        <f>IF(COUNTIF('Pairing list resultat'!$C$52:$I$53,B18)=1,HLOOKUP(B18,'Pairing list resultat'!$C$52:$I$53,2,FALSE),
(IF(COUNTIF('Pairing list resultat'!$C$54:$I$55,B18)=1,HLOOKUP(B18,'Pairing list resultat'!$C$54:$I$55,2,FALSE),
HLOOKUP(B18,'Pairing list resultat'!$C$56:$I$57,2,FALSE))))</f>
        <v>0</v>
      </c>
      <c r="L18" s="56">
        <f>IF(COUNTIF('Pairing list resultat'!$C$60:$I$61,B18)=1,HLOOKUP(B18,'Pairing list resultat'!$C$60:$I$61,2,FALSE),
(IF(COUNTIF('Pairing list resultat'!$C$62:$I$63,B18)=1,HLOOKUP(B18,'Pairing list resultat'!$C$62:$I$63,2,FALSE),
HLOOKUP(B18,'Pairing list resultat'!$C$64:$I$65,2,FALSE))))</f>
        <v>0</v>
      </c>
      <c r="M18" s="56">
        <f>IF(COUNTIF('Pairing list resultat'!$C$68:$I$69,B18)=1,HLOOKUP(B18,'Pairing list resultat'!$C$68:$I$69,2,FALSE),
(IF(COUNTIF('Pairing list resultat'!$C$70:$I$71,B18)=1,HLOOKUP(B18,'Pairing list resultat'!$C$70:$I$71,2,FALSE),
HLOOKUP(B18,'Pairing list resultat'!$C$72:$I$73,2,FALSE))))</f>
        <v>0</v>
      </c>
      <c r="N18" s="56">
        <f>IF(COUNTIF('Pairing list resultat'!$C$76:$I$77,B18)=1,HLOOKUP(B18,'Pairing list resultat'!$C$76:$I$77,2,FALSE),
(IF(COUNTIF('Pairing list resultat'!$C$78:$I$79,B18)=1,HLOOKUP(B18,'Pairing list resultat'!$C$78:$I$79,2,FALSE),
HLOOKUP(B18,'Pairing list resultat'!$C$80:$I$81,2,FALSE))))</f>
        <v>0</v>
      </c>
      <c r="O18" s="56">
        <f>IF(COUNTIF('Pairing list resultat'!$C$84:$I$85,B18)=1,HLOOKUP(B18,'Pairing list resultat'!$C$84:$I$85,2,FALSE),
(IF(COUNTIF('Pairing list resultat'!$C$86:$I$87,B18)=1,HLOOKUP(B18,'Pairing list resultat'!$C$86:$I$87,2,FALSE),
HLOOKUP(B18,'Pairing list resultat'!$C$88:$I$89,2,FALSE))))</f>
        <v>0</v>
      </c>
      <c r="P18" s="56">
        <f>IF(COUNTIF('Pairing list resultat'!$C$92:$I$93,B18)=1,HLOOKUP(B18,'Pairing list resultat'!$C$92:$I$93,2,FALSE),
(IF(COUNTIF('Pairing list resultat'!$C$94:$I$95,B18)=1,HLOOKUP(B18,'Pairing list resultat'!$C$94:$I$95,2,FALSE),
HLOOKUP(B18,'Pairing list resultat'!$C$96:$I$97,2,FALSE))))</f>
        <v>0</v>
      </c>
      <c r="Q18" s="56">
        <f>IF(COUNTIF('Pairing list resultat'!$C$100:$I$101,B18)=1,HLOOKUP(B18,'Pairing list resultat'!$C$100:$I$101,2,FALSE),
(IF(COUNTIF('Pairing list resultat'!$C$102:$I$103,B18)=1,HLOOKUP(B18,'Pairing list resultat'!$C$102:$I$103,2,FALSE),
HLOOKUP(B18,'Pairing list resultat'!$C$104:$I$105,2,FALSE))))</f>
        <v>0</v>
      </c>
      <c r="R18" s="56">
        <f>IF(COUNTIF('Pairing list resultat'!$C$108:$I$109,B18)=1,HLOOKUP(B18,'Pairing list resultat'!$C$108:$I$109,2,FALSE),
(IF(COUNTIF('Pairing list resultat'!$C$110:$I$111,B18)=1,HLOOKUP(B18,'Pairing list resultat'!$C$110:$I$111,2,FALSE),
HLOOKUP(B18,'Pairing list resultat'!$C$112:$I$113,2,FALSE))))</f>
        <v>0</v>
      </c>
      <c r="S18" s="56">
        <f>IF(COUNTIF('Pairing list resultat'!$C$116:$I$117,B18)=1,HLOOKUP(B18,'Pairing list resultat'!$C$116:$I$117,2,FALSE),
(IF(COUNTIF('Pairing list resultat'!$C$118:$I$119,B18)=1,HLOOKUP(B18,'Pairing list resultat'!$C$118:$I$119,2,FALSE),
HLOOKUP(B18,'Pairing list resultat'!$C$120:$I$121,2,FALSE))))</f>
        <v>0</v>
      </c>
      <c r="T18" s="56">
        <f>IF(COUNTIF('Pairing list resultat'!$C$124:$I$125,B18)=1,HLOOKUP(B18,'Pairing list resultat'!$C$124:$I$125,2,FALSE),
(IF(COUNTIF('Pairing list resultat'!$C$126:$I$127,B18)=1,HLOOKUP(B18,'Pairing list resultat'!$C$126:$I$127,2,FALSE),
HLOOKUP(B18,'Pairing list resultat'!$C$128:$I$129,2,FALSE))))</f>
        <v>0</v>
      </c>
      <c r="U18" s="56">
        <f>IF(COUNTIF('Pairing list resultat'!$C$132:$I$133,B18)=1,HLOOKUP(B18,'Pairing list resultat'!$C$132:$I$133,2,FALSE),
(IF(COUNTIF('Pairing list resultat'!$C$134:$I$135,B18)=1,HLOOKUP(B18,'Pairing list resultat'!$C$134:$I$135,2,FALSE),
HLOOKUP(B18,'Pairing list resultat'!$C$136:$I$137,2,FALSE))))</f>
        <v>0</v>
      </c>
      <c r="V18" s="56">
        <f>IF(COUNTIF('Pairing list resultat'!$C$140:$I$141,B18)=1,HLOOKUP(B18,'Pairing list resultat'!$C$140:$I$141,2,FALSE),
(IF(COUNTIF('Pairing list resultat'!$C$142:$I$143,B18)=1,HLOOKUP(B18,'Pairing list resultat'!$C$142:$I$143,2,FALSE),
HLOOKUP(B18,'Pairing list resultat'!$C$144:$I$145,2,FALSE))))</f>
        <v>0</v>
      </c>
      <c r="W18" s="56">
        <f>IF(COUNTIF('Pairing list resultat'!$C$148:$I$149,B18)=1,HLOOKUP(B18,'Pairing list resultat'!$C$148:$I$149,2,FALSE),
(IF(COUNTIF('Pairing list resultat'!$C$150:$I$151,B18)=1,HLOOKUP(B18,'Pairing list resultat'!$C$150:$I$151,2,FALSE),
HLOOKUP(B18,'Pairing list resultat'!$C$152:$I$153,2,FALSE))))</f>
        <v>0</v>
      </c>
      <c r="X18" s="56">
        <f>IF(COUNTIF('Pairing list resultat'!$C$156:$I$157,B18)=1,HLOOKUP(B18,'Pairing list resultat'!$C$156:$I$157,2,FALSE),
(IF(COUNTIF('Pairing list resultat'!$C$158:$I$159,B18)=1,HLOOKUP(B18,'Pairing list resultat'!$C$158:$I$159,2,FALSE),
HLOOKUP(B18,'Pairing list resultat'!$C$160:$I$161,2,FALSE))))</f>
        <v>0</v>
      </c>
      <c r="Y18" s="51"/>
      <c r="Z18" s="51">
        <f t="shared" si="1"/>
        <v>0</v>
      </c>
      <c r="AA18" s="51">
        <f t="shared" si="2"/>
        <v>0</v>
      </c>
      <c r="AB18" s="51">
        <f t="shared" si="3"/>
        <v>0</v>
      </c>
      <c r="AC18" s="51">
        <f t="shared" si="4"/>
        <v>0</v>
      </c>
      <c r="AD18" s="51">
        <f t="shared" si="5"/>
        <v>0</v>
      </c>
      <c r="AE18" s="51">
        <f t="shared" si="6"/>
        <v>0</v>
      </c>
      <c r="AF18" s="51">
        <f t="shared" si="7"/>
        <v>0</v>
      </c>
      <c r="AG18" s="51">
        <f t="shared" si="8"/>
        <v>0</v>
      </c>
    </row>
    <row r="19" spans="1:33" x14ac:dyDescent="0.3">
      <c r="A19" s="52">
        <v>18</v>
      </c>
      <c r="B19" s="53" t="str">
        <f>VLOOKUP(RESULTATS!A19,Clubs!A19:C36,3,FALSE)</f>
        <v>SNPH</v>
      </c>
      <c r="C19" s="54">
        <f t="shared" si="9"/>
        <v>1</v>
      </c>
      <c r="D19" s="54">
        <f t="shared" si="0"/>
        <v>0</v>
      </c>
      <c r="E19" s="55">
        <f>IF(COUNTIF('Pairing list resultat'!$C$4:$I$5,B19)=1,HLOOKUP(B19,'Pairing list resultat'!$C$4:$I$5,2,FALSE),
(IF(COUNTIF('Pairing list resultat'!$C$6:$I$7,B19)=1,HLOOKUP(B19,'Pairing list resultat'!$C$6:$I$7,2,FALSE),
HLOOKUP(B19,'Pairing list resultat'!$C$8:$I$9,2,FALSE))))</f>
        <v>0</v>
      </c>
      <c r="F19" s="55">
        <f>IF(COUNTIF('Pairing list resultat'!$C$12:$I$13,B19)=1,HLOOKUP(B19,'Pairing list resultat'!$C$12:$I$13,2,FALSE),
(IF(COUNTIF('Pairing list resultat'!$C$14:$I$15,B19)=1,HLOOKUP(B19,'Pairing list resultat'!$C$14:$I$15,2,FALSE),
HLOOKUP(B19,'Pairing list resultat'!$C$16:$I$17,2,FALSE))))</f>
        <v>0</v>
      </c>
      <c r="G19" s="55">
        <f>IF(COUNTIF('Pairing list resultat'!$C$20:$I$21,B19)=1,HLOOKUP(B19,'Pairing list resultat'!$C$20:$I$21,2,FALSE),
(IF(COUNTIF('Pairing list resultat'!$C$22:$I$23,B19)=1,HLOOKUP(B19,'Pairing list resultat'!$C$22:$I$23,2,FALSE),
HLOOKUP(B19,'Pairing list resultat'!$C$24:$I$25,2,FALSE))))</f>
        <v>0</v>
      </c>
      <c r="H19" s="55">
        <f>IF(COUNTIF('Pairing list resultat'!$C$28:$I$29,B19)=1,HLOOKUP(B19,'Pairing list resultat'!$C$28:$I$29,2,FALSE),
(IF(COUNTIF('Pairing list resultat'!$C$30:$I$31,B19)=1,HLOOKUP(B19,'Pairing list resultat'!$C$30:$I$31,2,FALSE),
HLOOKUP(B19,'Pairing list resultat'!$C$32:$I$33,2,FALSE))))</f>
        <v>0</v>
      </c>
      <c r="I19" s="56">
        <f>IF(COUNTIF('Pairing list resultat'!$C$36:$I$37,B19)=1,HLOOKUP(B19,'Pairing list resultat'!$C$36:$I$37,2,FALSE),
(IF(COUNTIF('Pairing list resultat'!$C$38:$I$39,B19)=1,HLOOKUP(B19,'Pairing list resultat'!$C$38:$I$39,2,FALSE),
HLOOKUP(B19,'Pairing list resultat'!$C$40:$I$41,2,FALSE))))</f>
        <v>0</v>
      </c>
      <c r="J19" s="56">
        <f>IF(COUNTIF('Pairing list resultat'!$C$44:$I$45,B19)=1,HLOOKUP(B19,'Pairing list resultat'!$C$44:$I$45,2,FALSE),
(IF(COUNTIF('Pairing list resultat'!$C$46:$I$47,B19)=1,HLOOKUP(B19,'Pairing list resultat'!$C$46:$I$47,2,FALSE),
HLOOKUP(B19,'Pairing list resultat'!$C$48:$I$49,2,FALSE))))</f>
        <v>0</v>
      </c>
      <c r="K19" s="56">
        <f>IF(COUNTIF('Pairing list resultat'!$C$52:$I$53,B19)=1,HLOOKUP(B19,'Pairing list resultat'!$C$52:$I$53,2,FALSE),
(IF(COUNTIF('Pairing list resultat'!$C$54:$I$55,B19)=1,HLOOKUP(B19,'Pairing list resultat'!$C$54:$I$55,2,FALSE),
HLOOKUP(B19,'Pairing list resultat'!$C$56:$I$57,2,FALSE))))</f>
        <v>0</v>
      </c>
      <c r="L19" s="56">
        <f>IF(COUNTIF('Pairing list resultat'!$C$60:$I$61,B19)=1,HLOOKUP(B19,'Pairing list resultat'!$C$60:$I$61,2,FALSE),
(IF(COUNTIF('Pairing list resultat'!$C$62:$I$63,B19)=1,HLOOKUP(B19,'Pairing list resultat'!$C$62:$I$63,2,FALSE),
HLOOKUP(B19,'Pairing list resultat'!$C$64:$I$65,2,FALSE))))</f>
        <v>0</v>
      </c>
      <c r="M19" s="56">
        <f>IF(COUNTIF('Pairing list resultat'!$C$68:$I$69,B19)=1,HLOOKUP(B19,'Pairing list resultat'!$C$68:$I$69,2,FALSE),
(IF(COUNTIF('Pairing list resultat'!$C$70:$I$71,B19)=1,HLOOKUP(B19,'Pairing list resultat'!$C$70:$I$71,2,FALSE),
HLOOKUP(B19,'Pairing list resultat'!$C$72:$I$73,2,FALSE))))</f>
        <v>0</v>
      </c>
      <c r="N19" s="56">
        <f>IF(COUNTIF('Pairing list resultat'!$C$76:$I$77,B19)=1,HLOOKUP(B19,'Pairing list resultat'!$C$76:$I$77,2,FALSE),
(IF(COUNTIF('Pairing list resultat'!$C$78:$I$79,B19)=1,HLOOKUP(B19,'Pairing list resultat'!$C$78:$I$79,2,FALSE),
HLOOKUP(B19,'Pairing list resultat'!$C$80:$I$81,2,FALSE))))</f>
        <v>0</v>
      </c>
      <c r="O19" s="56">
        <f>IF(COUNTIF('Pairing list resultat'!$C$84:$I$85,B19)=1,HLOOKUP(B19,'Pairing list resultat'!$C$84:$I$85,2,FALSE),
(IF(COUNTIF('Pairing list resultat'!$C$86:$I$87,B19)=1,HLOOKUP(B19,'Pairing list resultat'!$C$86:$I$87,2,FALSE),
HLOOKUP(B19,'Pairing list resultat'!$C$88:$I$89,2,FALSE))))</f>
        <v>0</v>
      </c>
      <c r="P19" s="56">
        <f>IF(COUNTIF('Pairing list resultat'!$C$92:$I$93,B19)=1,HLOOKUP(B19,'Pairing list resultat'!$C$92:$I$93,2,FALSE),
(IF(COUNTIF('Pairing list resultat'!$C$94:$I$95,B19)=1,HLOOKUP(B19,'Pairing list resultat'!$C$94:$I$95,2,FALSE),
HLOOKUP(B19,'Pairing list resultat'!$C$96:$I$97,2,FALSE))))</f>
        <v>0</v>
      </c>
      <c r="Q19" s="56">
        <f>IF(COUNTIF('Pairing list resultat'!$C$100:$I$101,B19)=1,HLOOKUP(B19,'Pairing list resultat'!$C$100:$I$101,2,FALSE),
(IF(COUNTIF('Pairing list resultat'!$C$102:$I$103,B19)=1,HLOOKUP(B19,'Pairing list resultat'!$C$102:$I$103,2,FALSE),
HLOOKUP(B19,'Pairing list resultat'!$C$104:$I$105,2,FALSE))))</f>
        <v>0</v>
      </c>
      <c r="R19" s="56">
        <f>IF(COUNTIF('Pairing list resultat'!$C$108:$I$109,B19)=1,HLOOKUP(B19,'Pairing list resultat'!$C$108:$I$109,2,FALSE),
(IF(COUNTIF('Pairing list resultat'!$C$110:$I$111,B19)=1,HLOOKUP(B19,'Pairing list resultat'!$C$110:$I$111,2,FALSE),
HLOOKUP(B19,'Pairing list resultat'!$C$112:$I$113,2,FALSE))))</f>
        <v>0</v>
      </c>
      <c r="S19" s="56">
        <f>IF(COUNTIF('Pairing list resultat'!$C$116:$I$117,B19)=1,HLOOKUP(B19,'Pairing list resultat'!$C$116:$I$117,2,FALSE),
(IF(COUNTIF('Pairing list resultat'!$C$118:$I$119,B19)=1,HLOOKUP(B19,'Pairing list resultat'!$C$118:$I$119,2,FALSE),
HLOOKUP(B19,'Pairing list resultat'!$C$120:$I$121,2,FALSE))))</f>
        <v>0</v>
      </c>
      <c r="T19" s="56">
        <f>IF(COUNTIF('Pairing list resultat'!$C$124:$I$125,B19)=1,HLOOKUP(B19,'Pairing list resultat'!$C$124:$I$125,2,FALSE),
(IF(COUNTIF('Pairing list resultat'!$C$126:$I$127,B19)=1,HLOOKUP(B19,'Pairing list resultat'!$C$126:$I$127,2,FALSE),
HLOOKUP(B19,'Pairing list resultat'!$C$128:$I$129,2,FALSE))))</f>
        <v>0</v>
      </c>
      <c r="U19" s="56">
        <f>IF(COUNTIF('Pairing list resultat'!$C$132:$I$133,B19)=1,HLOOKUP(B19,'Pairing list resultat'!$C$132:$I$133,2,FALSE),
(IF(COUNTIF('Pairing list resultat'!$C$134:$I$135,B19)=1,HLOOKUP(B19,'Pairing list resultat'!$C$134:$I$135,2,FALSE),
HLOOKUP(B19,'Pairing list resultat'!$C$136:$I$137,2,FALSE))))</f>
        <v>0</v>
      </c>
      <c r="V19" s="56">
        <f>IF(COUNTIF('Pairing list resultat'!$C$140:$I$141,B19)=1,HLOOKUP(B19,'Pairing list resultat'!$C$140:$I$141,2,FALSE),
(IF(COUNTIF('Pairing list resultat'!$C$142:$I$143,B19)=1,HLOOKUP(B19,'Pairing list resultat'!$C$142:$I$143,2,FALSE),
HLOOKUP(B19,'Pairing list resultat'!$C$144:$I$145,2,FALSE))))</f>
        <v>0</v>
      </c>
      <c r="W19" s="56">
        <f>IF(COUNTIF('Pairing list resultat'!$C$148:$I$149,B19)=1,HLOOKUP(B19,'Pairing list resultat'!$C$148:$I$149,2,FALSE),
(IF(COUNTIF('Pairing list resultat'!$C$150:$I$151,B19)=1,HLOOKUP(B19,'Pairing list resultat'!$C$150:$I$151,2,FALSE),
HLOOKUP(B19,'Pairing list resultat'!$C$152:$I$153,2,FALSE))))</f>
        <v>0</v>
      </c>
      <c r="X19" s="56">
        <f>IF(COUNTIF('Pairing list resultat'!$C$156:$I$157,B19)=1,HLOOKUP(B19,'Pairing list resultat'!$C$156:$I$157,2,FALSE),
(IF(COUNTIF('Pairing list resultat'!$C$158:$I$159,B19)=1,HLOOKUP(B19,'Pairing list resultat'!$C$158:$I$159,2,FALSE),
HLOOKUP(B19,'Pairing list resultat'!$C$160:$I$161,2,FALSE))))</f>
        <v>0</v>
      </c>
      <c r="Y19" s="51"/>
      <c r="Z19" s="51">
        <f t="shared" si="1"/>
        <v>0</v>
      </c>
      <c r="AA19" s="51">
        <f t="shared" si="2"/>
        <v>0</v>
      </c>
      <c r="AB19" s="51">
        <f t="shared" si="3"/>
        <v>0</v>
      </c>
      <c r="AC19" s="51">
        <f t="shared" si="4"/>
        <v>0</v>
      </c>
      <c r="AD19" s="51">
        <f t="shared" si="5"/>
        <v>0</v>
      </c>
      <c r="AE19" s="51">
        <f t="shared" si="6"/>
        <v>0</v>
      </c>
      <c r="AF19" s="51">
        <f t="shared" si="7"/>
        <v>0</v>
      </c>
      <c r="AG19" s="51">
        <f t="shared" si="8"/>
        <v>0</v>
      </c>
    </row>
    <row r="20" spans="1:33" x14ac:dyDescent="0.3">
      <c r="A20" s="50"/>
      <c r="B20" s="51"/>
      <c r="C20" s="54"/>
      <c r="D20" s="54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1"/>
      <c r="Z20" s="51"/>
      <c r="AA20" s="51"/>
      <c r="AB20" s="51"/>
      <c r="AC20" s="51"/>
      <c r="AD20" s="51"/>
      <c r="AE20" s="51"/>
      <c r="AF20" s="51"/>
      <c r="AG20" s="51"/>
    </row>
    <row r="21" spans="1:33" x14ac:dyDescent="0.3">
      <c r="A21" s="50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</row>
    <row r="22" spans="1:33" x14ac:dyDescent="0.3">
      <c r="A22" s="50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</row>
    <row r="23" spans="1:33" x14ac:dyDescent="0.3">
      <c r="A23" s="50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</row>
    <row r="24" spans="1:33" x14ac:dyDescent="0.3">
      <c r="A24" s="50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</row>
    <row r="25" spans="1:33" x14ac:dyDescent="0.3">
      <c r="A25" s="50" t="s">
        <v>106</v>
      </c>
      <c r="B25" s="51">
        <v>8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</row>
    <row r="26" spans="1:33" x14ac:dyDescent="0.3">
      <c r="A26" s="50" t="s">
        <v>107</v>
      </c>
      <c r="B26" s="51">
        <v>7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</row>
  </sheetData>
  <sortState ref="A3:AG19">
    <sortCondition ref="A3:A19"/>
  </sortState>
  <conditionalFormatting sqref="Z3:AG20">
    <cfRule type="cellIs" dxfId="0" priority="1" operator="greaterThan">
      <formula>0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112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Clubs</vt:lpstr>
      <vt:lpstr>Paring list</vt:lpstr>
      <vt:lpstr>Pairing list printable</vt:lpstr>
      <vt:lpstr>Pairing list resultat</vt:lpstr>
      <vt:lpstr>RESULTATS</vt:lpstr>
      <vt:lpstr>'Pairing list printable'!__xlnm._FilterDatabase</vt:lpstr>
      <vt:lpstr>'Pairing list resultat'!__xlnm._FilterDatabase</vt:lpstr>
      <vt:lpstr>Clubs!__xlnm.Print_Area</vt:lpstr>
      <vt:lpstr>Clubs!Zone_d_impression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Weser</dc:creator>
  <cp:lastModifiedBy>Claire PRUVOT</cp:lastModifiedBy>
  <cp:revision>4</cp:revision>
  <cp:lastPrinted>2018-06-14T11:01:32Z</cp:lastPrinted>
  <dcterms:created xsi:type="dcterms:W3CDTF">2014-02-02T10:20:18Z</dcterms:created>
  <dcterms:modified xsi:type="dcterms:W3CDTF">2025-01-14T17:05:57Z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