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" sheetId="2" state="visible" r:id="rId3"/>
    <sheet name="Résultats" sheetId="3" state="visible" r:id="rId4"/>
    <sheet name="Classement" sheetId="4" state="visible" r:id="rId5"/>
    <sheet name="Calculs" sheetId="5" state="hidden" r:id="rId6"/>
  </sheets>
  <definedNames>
    <definedName function="false" hidden="false" localSheetId="1" name="_xlnm.Print_Area" vbProcedure="false">RR!$A$1:$K$47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<sst xmlns="http://schemas.openxmlformats.org/spreadsheetml/2006/main" count="207" uniqueCount="80">
  <si>
    <t xml:space="preserve">Classement WS du</t>
  </si>
  <si>
    <t xml:space="preserve">9 équipages - 8 bateaux - 1 RR</t>
  </si>
  <si>
    <t xml:space="preserve">← à actualiser</t>
  </si>
  <si>
    <t xml:space="preserve">Remplir les zones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</si>
  <si>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</si>
  <si>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</si>
  <si>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</si>
  <si>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</si>
  <si>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</si>
  <si>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</si>
  <si>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</si>
  <si>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</si>
  <si>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</si>
  <si>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</si>
  <si>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</si>
  <si>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</si>
  <si>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</si>
  <si>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</si>
  <si>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</si>
  <si>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</si>
  <si>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</si>
  <si>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Résultat du Round-Robin</t>
  </si>
  <si>
    <t xml:space="preserve">Place</t>
  </si>
  <si>
    <t xml:space="preserve">Points</t>
  </si>
  <si>
    <t xml:space="preserve">Edition du : </t>
  </si>
  <si>
    <t xml:space="preserve">Le Président du Comité de Course</t>
  </si>
  <si>
    <t xml:space="preserve">9 Equipages - 8 Bateaux</t>
  </si>
  <si>
    <t xml:space="preserve">Match</t>
  </si>
  <si>
    <t xml:space="preserve">U1</t>
  </si>
  <si>
    <t xml:space="preserve">U2</t>
  </si>
  <si>
    <t xml:space="preserve">U3</t>
  </si>
  <si>
    <t xml:space="preserve">U4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</si>
  <si>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</si>
  <si>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</si>
  <si>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</si>
  <si>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</si>
  <si>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</si>
  <si>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</si>
  <si>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Bateaux</t>
  </si>
  <si>
    <t xml:space="preserve">Vnqrs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</si>
  <si>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</si>
  <si>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</si>
  <si>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</si>
  <si>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</si>
  <si>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1-7</t>
  </si>
  <si>
    <t xml:space="preserve">4-2</t>
  </si>
  <si>
    <t xml:space="preserve">5-3</t>
  </si>
  <si>
    <t xml:space="preserve">9-6</t>
  </si>
  <si>
    <t xml:space="preserve">5-1</t>
  </si>
  <si>
    <t xml:space="preserve">2-8</t>
  </si>
  <si>
    <t xml:space="preserve">6-3</t>
  </si>
  <si>
    <t xml:space="preserve">7-4</t>
  </si>
  <si>
    <t xml:space="preserve">6-2</t>
  </si>
  <si>
    <t xml:space="preserve">3-9</t>
  </si>
  <si>
    <t xml:space="preserve">8-4</t>
  </si>
  <si>
    <t xml:space="preserve">7-5</t>
  </si>
  <si>
    <t xml:space="preserve">1-6</t>
  </si>
  <si>
    <t xml:space="preserve">7-3</t>
  </si>
  <si>
    <t xml:space="preserve">4-9</t>
  </si>
  <si>
    <t xml:space="preserve">8-5</t>
  </si>
  <si>
    <t xml:space="preserve">1-8</t>
  </si>
  <si>
    <t xml:space="preserve">2-7</t>
  </si>
  <si>
    <t xml:space="preserve">6-4</t>
  </si>
  <si>
    <t xml:space="preserve">9-5</t>
  </si>
  <si>
    <t xml:space="preserve">3-1</t>
  </si>
  <si>
    <t xml:space="preserve">5-2</t>
  </si>
  <si>
    <t xml:space="preserve">8-6</t>
  </si>
  <si>
    <t xml:space="preserve">9-7</t>
  </si>
  <si>
    <t xml:space="preserve">4-1</t>
  </si>
  <si>
    <t xml:space="preserve">2-9</t>
  </si>
  <si>
    <t xml:space="preserve">3-8</t>
  </si>
  <si>
    <t xml:space="preserve">7-6</t>
  </si>
  <si>
    <t xml:space="preserve">1-9</t>
  </si>
  <si>
    <t xml:space="preserve">3-2</t>
  </si>
  <si>
    <t xml:space="preserve">5-4</t>
  </si>
  <si>
    <t xml:space="preserve">8-7</t>
  </si>
  <si>
    <t xml:space="preserve">2-1</t>
  </si>
  <si>
    <t xml:space="preserve">4-3</t>
  </si>
  <si>
    <t xml:space="preserve">6-5</t>
  </si>
  <si>
    <t xml:space="preserve">9-8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</si>
</sst>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C]DD/MM/YYYY"/>
    <numFmt numFmtId="166" formatCode="General"/>
    <numFmt numFmtId="167" formatCode="0.0"/>
    <numFmt numFmtId="168" formatCode="0"/>
    <numFmt numFmtId="169" formatCode="[$-40C]DD\-MMM"/>
  </numFmts>
  <fonts count="31">
    <font>
      <sz val="12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Verdana"/>
      <family val="0"/>
      <charset val="1"/>
    </font>
    <font>
      <b val="true"/>
      <sz val="10"/>
      <color rgb="FF000000"/>
      <name val="Verdana"/>
      <family val="0"/>
      <charset val="1"/>
    </font>
    <font>
      <sz val="10"/>
      <color rgb="FFCC0000"/>
      <name val="Verdana"/>
      <family val="0"/>
      <charset val="1"/>
    </font>
    <font>
      <b val="true"/>
      <sz val="10"/>
      <color rgb="FFFFFFFF"/>
      <name val="Verdana"/>
      <family val="0"/>
      <charset val="1"/>
    </font>
    <font>
      <i val="true"/>
      <sz val="10"/>
      <color rgb="FF808080"/>
      <name val="Verdana"/>
      <family val="0"/>
      <charset val="1"/>
    </font>
    <font>
      <sz val="10"/>
      <color rgb="FF006600"/>
      <name val="Verdana"/>
      <family val="0"/>
      <charset val="1"/>
    </font>
    <font>
      <sz val="18"/>
      <color rgb="FF000000"/>
      <name val="Verdana"/>
      <family val="0"/>
      <charset val="1"/>
    </font>
    <font>
      <u val="single"/>
      <sz val="10"/>
      <color rgb="FF0000EE"/>
      <name val="Verdana"/>
      <family val="0"/>
      <charset val="1"/>
    </font>
    <font>
      <sz val="10"/>
      <color rgb="FF996600"/>
      <name val="Verdana"/>
      <family val="0"/>
      <charset val="1"/>
    </font>
    <font>
      <sz val="10"/>
      <color rgb="FF333333"/>
      <name val="Verdana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i val="true"/>
      <sz val="10"/>
      <color rgb="FFFF7D78"/>
      <name val="Arial"/>
      <family val="0"/>
      <charset val="1"/>
    </font>
    <font>
      <sz val="10"/>
      <color rgb="FFFF7D78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i val="true"/>
      <sz val="13"/>
      <color rgb="FF000000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b val="true"/>
      <i val="true"/>
      <sz val="12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b val="true"/>
      <i val="true"/>
      <sz val="9"/>
      <color rgb="FF000000"/>
      <name val="Arial"/>
      <family val="2"/>
      <charset val="1"/>
    </font>
    <font>
      <i val="true"/>
      <sz val="9"/>
      <color rgb="FFAB1500"/>
      <name val="Arial"/>
      <family val="2"/>
      <charset val="1"/>
    </font>
    <font>
      <sz val="9"/>
      <color rgb="FFC9211E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EDEDED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AB1500"/>
      </patternFill>
    </fill>
    <fill>
      <patternFill patternType="solid">
        <fgColor rgb="FFCCFFCC"/>
        <bgColor rgb="FFAEFCFF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EDEDED"/>
        <bgColor rgb="FFDDDDDD"/>
      </patternFill>
    </fill>
    <fill>
      <patternFill patternType="solid">
        <fgColor rgb="FFAEFCFF"/>
        <bgColor rgb="FFCCFFCC"/>
      </patternFill>
    </fill>
    <fill>
      <patternFill patternType="solid">
        <fgColor rgb="FFFEF69A"/>
        <bgColor rgb="FFFFFFCC"/>
      </patternFill>
    </fill>
    <fill>
      <patternFill patternType="solid">
        <fgColor rgb="FF999999"/>
        <bgColor rgb="FF808080"/>
      </patternFill>
    </fill>
  </fills>
  <borders count="5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/>
      <right/>
      <top/>
      <bottom style="medium">
        <color rgb="FF515151"/>
      </bottom>
      <diagonal/>
    </border>
    <border diagonalUp="false" diagonalDown="false">
      <left style="medium">
        <color rgb="FF333333"/>
      </left>
      <right style="thin"/>
      <top style="medium"/>
      <bottom style="medium">
        <color rgb="FF333333"/>
      </bottom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>
        <color rgb="FF515151"/>
      </left>
      <right style="thin">
        <color rgb="FF515151"/>
      </right>
      <top style="medium">
        <color rgb="FF515151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 style="medium"/>
      <bottom style="thin"/>
      <diagonal/>
    </border>
    <border diagonalUp="false" diagonalDown="false">
      <left style="medium">
        <color rgb="FF515151"/>
      </left>
      <right style="medium">
        <color rgb="FF515151"/>
      </right>
      <top style="medium">
        <color rgb="FF515151"/>
      </top>
      <bottom style="thin"/>
      <diagonal/>
    </border>
    <border diagonalUp="false" diagonalDown="false">
      <left style="medium">
        <color rgb="FF515151"/>
      </left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515151"/>
      </left>
      <right style="medium">
        <color rgb="FF515151"/>
      </right>
      <top style="thin"/>
      <bottom style="thin"/>
      <diagonal/>
    </border>
    <border diagonalUp="false" diagonalDown="false">
      <left style="medium">
        <color rgb="FF515151"/>
      </left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36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top" textRotation="0" wrapText="true" indent="0" shrinkToFit="false"/>
    </xf>
    <xf numFmtId="164" fontId="5" fillId="0" borderId="0" applyFont="true" applyBorder="false" applyAlignment="true" applyProtection="false">
      <alignment horizontal="general" vertical="top" textRotation="0" wrapText="true" indent="0" shrinkToFit="false"/>
    </xf>
    <xf numFmtId="164" fontId="4" fillId="3" borderId="0" applyFont="true" applyBorder="false" applyAlignment="true" applyProtection="false">
      <alignment horizontal="general" vertical="top" textRotation="0" wrapText="true" indent="0" shrinkToFit="false"/>
    </xf>
    <xf numFmtId="164" fontId="5" fillId="4" borderId="0" applyFont="true" applyBorder="false" applyAlignment="true" applyProtection="false">
      <alignment horizontal="general" vertical="top" textRotation="0" wrapText="true" indent="0" shrinkToFit="false"/>
    </xf>
    <xf numFmtId="164" fontId="6" fillId="5" borderId="0" applyFont="true" applyBorder="false" applyAlignment="true" applyProtection="false">
      <alignment horizontal="general" vertical="top" textRotation="0" wrapText="true" indent="0" shrinkToFit="false"/>
    </xf>
    <xf numFmtId="164" fontId="7" fillId="6" borderId="0" applyFont="true" applyBorder="false" applyAlignment="true" applyProtection="false">
      <alignment horizontal="general" vertical="top" textRotation="0" wrapText="true" indent="0" shrinkToFit="false"/>
    </xf>
    <xf numFmtId="164" fontId="8" fillId="0" borderId="0" applyFont="true" applyBorder="false" applyAlignment="true" applyProtection="false">
      <alignment horizontal="general" vertical="top" textRotation="0" wrapText="true" indent="0" shrinkToFit="false"/>
    </xf>
    <xf numFmtId="164" fontId="9" fillId="7" borderId="0" applyFont="true" applyBorder="false" applyAlignment="true" applyProtection="false">
      <alignment horizontal="general" vertical="top" textRotation="0" wrapText="true" indent="0" shrinkToFit="false"/>
    </xf>
    <xf numFmtId="164" fontId="10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12" fillId="8" borderId="0" applyFont="true" applyBorder="false" applyAlignment="true" applyProtection="false">
      <alignment horizontal="general" vertical="top" textRotation="0" wrapText="true" indent="0" shrinkToFit="false"/>
    </xf>
    <xf numFmtId="164" fontId="13" fillId="8" borderId="1" applyFont="true" applyBorder="tru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false" applyAlignment="true" applyProtection="false">
      <alignment horizontal="general" vertical="top" textRotation="0" wrapText="true" indent="0" shrinkToFit="false"/>
    </xf>
    <xf numFmtId="164" fontId="6" fillId="0" borderId="0" applyFont="true" applyBorder="false" applyAlignment="true" applyProtection="false">
      <alignment horizontal="general" vertical="top" textRotation="0" wrapText="true" indent="0" shrinkToFit="false"/>
    </xf>
  </cellStyleXfs>
  <cellXfs count="121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9" borderId="10" xfId="0" applyFont="true" applyBorder="true" applyAlignment="true" applyProtection="true">
      <alignment horizontal="left" vertical="center" textRotation="0" wrapText="false" indent="4" shrinkToFit="false"/>
      <protection locked="false" hidden="false"/>
    </xf>
    <xf numFmtId="164" fontId="1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0" borderId="10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4" fontId="1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1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27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6" fontId="15" fillId="0" borderId="28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8" fillId="0" borderId="29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8" fillId="0" borderId="3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8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3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0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10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5" fillId="0" borderId="4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0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10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0" borderId="4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24" fillId="0" borderId="4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1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1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11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1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11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9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1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11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8" fillId="11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C9211E"/>
      <rgbColor rgb="FFFFFFCC"/>
      <rgbColor rgb="FFAEFCFF"/>
      <rgbColor rgb="FF660066"/>
      <rgbColor rgb="FFFF7D78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CCFFCC"/>
      <rgbColor rgb="FFFEF69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15151"/>
      <rgbColor rgb="FF999999"/>
      <rgbColor rgb="FF003366"/>
      <rgbColor rgb="FF339966"/>
      <rgbColor rgb="FF003300"/>
      <rgbColor rgb="FF333300"/>
      <rgbColor rgb="FFAB15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IV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3" activeCellId="0" sqref="B3"/>
    </sheetView>
  </sheetViews>
  <sheetFormatPr defaultRowHeight="19.25" zeroHeight="false" outlineLevelRow="0" outlineLevelCol="0"/>
  <cols>
    <col collapsed="false" customWidth="true" hidden="false" outlineLevel="0" max="1" min="1" style="1" width="1.87"/>
    <col collapsed="false" customWidth="true" hidden="false" outlineLevel="0" max="2" min="2" style="2" width="3.37"/>
    <col collapsed="false" customWidth="true" hidden="false" outlineLevel="0" max="3" min="3" style="2" width="4.75"/>
    <col collapsed="false" customWidth="true" hidden="false" outlineLevel="0" max="4" min="4" style="2" width="21.25"/>
    <col collapsed="false" customWidth="true" hidden="false" outlineLevel="0" max="6" min="5" style="2" width="1.12"/>
    <col collapsed="false" customWidth="true" hidden="false" outlineLevel="0" max="7" min="7" style="2" width="4.75"/>
    <col collapsed="false" customWidth="true" hidden="false" outlineLevel="0" max="8" min="8" style="2" width="21.25"/>
    <col collapsed="false" customWidth="true" hidden="false" outlineLevel="0" max="1025" min="9" style="2" width="12.25"/>
  </cols>
  <sheetData>
    <row r="1" customFormat="false" ht="240" hidden="false" customHeight="true" outlineLevel="0" collapsed="false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customFormat="false" ht="20" hidden="false" customHeight="true" outlineLevel="0" collapsed="false">
      <c r="B2" s="3" t="s">
        <v>0</v>
      </c>
      <c r="C2" s="3"/>
      <c r="D2" s="3"/>
      <c r="E2" s="4"/>
      <c r="F2" s="5"/>
      <c r="G2" s="6" t="s">
        <v>1</v>
      </c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customFormat="false" ht="20" hidden="false" customHeight="true" outlineLevel="0" collapsed="false">
      <c r="B3" s="7" t="n">
        <v>42108</v>
      </c>
      <c r="C3" s="7"/>
      <c r="D3" s="8" t="s">
        <v>2</v>
      </c>
      <c r="E3" s="9"/>
      <c r="F3" s="10"/>
      <c r="G3" s="11" t="s">
        <v>3</v>
      </c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12" customFormat="true" ht="20" hidden="false" customHeight="true" outlineLevel="0" collapsed="false">
      <c r="B4" s="13"/>
      <c r="C4" s="14" t="s">
        <v>4</v>
      </c>
      <c r="D4" s="14" t="s">
        <v>5</v>
      </c>
      <c r="E4" s="15"/>
      <c r="F4" s="16"/>
      <c r="G4" s="14" t="s">
        <v>6</v>
      </c>
      <c r="H4" s="14" t="s">
        <v>7</v>
      </c>
    </row>
    <row r="5" customFormat="false" ht="20" hidden="false" customHeight="true" outlineLevel="0" collapsed="false">
      <c r="B5" s="17" t="n">
        <v>1</v>
      </c>
      <c r="C5" s="18"/>
      <c r="D5" s="19"/>
      <c r="E5" s="20"/>
      <c r="F5" s="21"/>
      <c r="G5" s="22"/>
      <c r="H5" s="23" t="str">
        <f aca="false">IF(ISBLANK($D5),"",$D5)</f>
        <v/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customFormat="false" ht="20" hidden="false" customHeight="true" outlineLevel="0" collapsed="false">
      <c r="B6" s="17" t="n">
        <v>2</v>
      </c>
      <c r="C6" s="18"/>
      <c r="D6" s="19"/>
      <c r="E6" s="24"/>
      <c r="F6" s="25"/>
      <c r="G6" s="22"/>
      <c r="H6" s="23" t="str">
        <f aca="false">IF(ISBLANK($D6),"",$D6)</f>
        <v/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customFormat="false" ht="20" hidden="false" customHeight="true" outlineLevel="0" collapsed="false">
      <c r="B7" s="17" t="n">
        <v>3</v>
      </c>
      <c r="C7" s="18"/>
      <c r="D7" s="19"/>
      <c r="E7" s="24"/>
      <c r="F7" s="25"/>
      <c r="G7" s="22"/>
      <c r="H7" s="23" t="str">
        <f aca="false">IF(ISBLANK($D7),"",$D7)</f>
        <v/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customFormat="false" ht="20" hidden="false" customHeight="true" outlineLevel="0" collapsed="false">
      <c r="B8" s="17" t="n">
        <v>4</v>
      </c>
      <c r="C8" s="18"/>
      <c r="D8" s="19"/>
      <c r="E8" s="24"/>
      <c r="F8" s="25"/>
      <c r="G8" s="22"/>
      <c r="H8" s="23" t="str">
        <f aca="false">IF(ISBLANK($D8),"",$D8)</f>
        <v/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customFormat="false" ht="20" hidden="false" customHeight="true" outlineLevel="0" collapsed="false">
      <c r="B9" s="17" t="n">
        <v>5</v>
      </c>
      <c r="C9" s="18"/>
      <c r="D9" s="19"/>
      <c r="E9" s="24"/>
      <c r="F9" s="25"/>
      <c r="G9" s="22"/>
      <c r="H9" s="23" t="str">
        <f aca="false">IF(ISBLANK($D9),"",$D9)</f>
        <v/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customFormat="false" ht="20" hidden="false" customHeight="true" outlineLevel="0" collapsed="false">
      <c r="B10" s="17" t="n">
        <v>6</v>
      </c>
      <c r="C10" s="18"/>
      <c r="D10" s="19"/>
      <c r="E10" s="24"/>
      <c r="F10" s="25"/>
      <c r="G10" s="22"/>
      <c r="H10" s="23" t="str">
        <f aca="false">IF(ISBLANK($D10),"",$D10)</f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customFormat="false" ht="20" hidden="false" customHeight="true" outlineLevel="0" collapsed="false">
      <c r="B11" s="17" t="n">
        <v>7</v>
      </c>
      <c r="C11" s="18"/>
      <c r="D11" s="19"/>
      <c r="E11" s="24"/>
      <c r="F11" s="25"/>
      <c r="G11" s="22"/>
      <c r="H11" s="23" t="str">
        <f aca="false">IF(ISBLANK($D11),"",$D11)</f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customFormat="false" ht="20" hidden="false" customHeight="true" outlineLevel="0" collapsed="false">
      <c r="B12" s="17" t="n">
        <v>8</v>
      </c>
      <c r="C12" s="18"/>
      <c r="D12" s="19"/>
      <c r="E12" s="24"/>
      <c r="F12" s="25"/>
      <c r="G12" s="26"/>
      <c r="H12" s="23" t="str">
        <f aca="false">IF(ISBLANK($D12),"",$D12)</f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customFormat="false" ht="20" hidden="false" customHeight="true" outlineLevel="0" collapsed="false">
      <c r="B13" s="17" t="n">
        <v>9</v>
      </c>
      <c r="C13" s="18"/>
      <c r="D13" s="19"/>
      <c r="E13" s="27"/>
      <c r="F13" s="28"/>
      <c r="G13" s="22"/>
      <c r="H13" s="23" t="str">
        <f aca="false">IF(ISBLANK($D13),"",$D13)</f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customFormat="false" ht="20" hidden="false" customHeight="true" outlineLevel="0" collapsed="false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customFormat="false" ht="20" hidden="false" customHeight="true" outlineLevel="0" collapsed="false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048576" customFormat="false" ht="12.8" hidden="false" customHeight="true" outlineLevel="0" collapsed="false"/>
  </sheetData>
  <sheetProtection sheet="true" objects="true" scenarios="true" selectLockedCells="true"/>
  <mergeCells count="2">
    <mergeCell ref="B2:D2"/>
    <mergeCell ref="B3:C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49"/>
  <sheetViews>
    <sheetView showFormulas="false" showGridLines="fals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K44" activeCellId="0" sqref="K44"/>
    </sheetView>
  </sheetViews>
  <sheetFormatPr defaultRowHeight="19.25" zeroHeight="false" outlineLevelRow="0" outlineLevelCol="0"/>
  <cols>
    <col collapsed="false" customWidth="true" hidden="false" outlineLevel="0" max="1" min="1" style="29" width="1"/>
    <col collapsed="false" customWidth="true" hidden="false" outlineLevel="0" max="3" min="2" style="29" width="5.5"/>
    <col collapsed="false" customWidth="true" hidden="false" outlineLevel="0" max="4" min="4" style="29" width="1.12"/>
    <col collapsed="false" customWidth="true" hidden="false" outlineLevel="0" max="5" min="5" style="29" width="17.5"/>
    <col collapsed="false" customWidth="true" hidden="false" outlineLevel="0" max="6" min="6" style="29" width="2.63"/>
    <col collapsed="false" customWidth="true" hidden="false" outlineLevel="0" max="7" min="7" style="29" width="2.5"/>
    <col collapsed="false" customWidth="true" hidden="false" outlineLevel="0" max="8" min="8" style="29" width="17.5"/>
    <col collapsed="false" customWidth="true" hidden="false" outlineLevel="0" max="9" min="9" style="29" width="2.63"/>
    <col collapsed="false" customWidth="true" hidden="false" outlineLevel="0" max="10" min="10" style="29" width="1.12"/>
    <col collapsed="false" customWidth="true" hidden="false" outlineLevel="0" max="11" min="11" style="29" width="6.13"/>
    <col collapsed="false" customWidth="true" hidden="false" outlineLevel="0" max="1025" min="12" style="29" width="9"/>
  </cols>
  <sheetData>
    <row r="1" s="30" customFormat="true" ht="91.1" hidden="false" customHeight="true" outlineLevel="0" collapsed="false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="30" customFormat="true" ht="12.8" hidden="false" customHeight="false" outlineLevel="0" collapsed="false"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</row>
    <row r="3" s="30" customFormat="true" ht="14.15" hidden="false" customHeight="true" outlineLevel="0" collapsed="false">
      <c r="B3" s="32" t="s">
        <v>9</v>
      </c>
      <c r="C3" s="32" t="s">
        <v>10</v>
      </c>
      <c r="D3" s="32"/>
      <c r="E3" s="33" t="s">
        <v>11</v>
      </c>
      <c r="F3" s="33" t="s">
        <v>6</v>
      </c>
      <c r="G3" s="32" t="s">
        <v>12</v>
      </c>
      <c r="H3" s="34" t="s">
        <v>13</v>
      </c>
      <c r="I3" s="34" t="s">
        <v>6</v>
      </c>
      <c r="J3" s="32"/>
      <c r="K3" s="32" t="s">
        <v>14</v>
      </c>
    </row>
    <row r="4" s="30" customFormat="true" ht="14.15" hidden="false" customHeight="true" outlineLevel="0" collapsed="false">
      <c r="B4" s="35" t="n">
        <v>1</v>
      </c>
      <c r="C4" s="36" t="n">
        <v>1</v>
      </c>
      <c r="D4" s="35"/>
      <c r="E4" s="37" t="str">
        <f aca="false">INDEX(Participants!$H$5:$H$13,Calculs!$B24,1)</f>
        <v/>
      </c>
      <c r="F4" s="38" t="str">
        <f aca="false">IF(INDEX(Participants!$G$5:$G$13,Calculs!$L24,1)="","",INDEX(Participants!$G$5:$G$13,Calculs!$L24,1))</f>
        <v/>
      </c>
      <c r="G4" s="35"/>
      <c r="H4" s="37" t="str">
        <f aca="false">INDEX(Participants!$H$5:$H$13,Calculs!$C24,1)</f>
        <v/>
      </c>
      <c r="I4" s="38" t="str">
        <f aca="false">IF(INDEX(Participants!$G$5:$G$13,Calculs!$M24,1)="","",INDEX(Participants!$G$5:$G$13,Calculs!$M24,1))</f>
        <v/>
      </c>
      <c r="J4" s="35"/>
      <c r="K4" s="39"/>
    </row>
    <row r="5" s="30" customFormat="true" ht="14.15" hidden="false" customHeight="true" outlineLevel="0" collapsed="false">
      <c r="B5" s="40"/>
      <c r="C5" s="36" t="n">
        <v>2</v>
      </c>
      <c r="D5" s="40"/>
      <c r="E5" s="37" t="str">
        <f aca="false">INDEX(Participants!$H$5:$H$13,Calculs!$B25,1)</f>
        <v/>
      </c>
      <c r="F5" s="38" t="str">
        <f aca="false">IF(INDEX(Participants!$G$5:$G$13,Calculs!$L25,1)="","",INDEX(Participants!$G$5:$G$13,Calculs!$L25,1))</f>
        <v/>
      </c>
      <c r="G5" s="40"/>
      <c r="H5" s="37" t="str">
        <f aca="false">INDEX(Participants!$H$5:$H$13,Calculs!$C25,1)</f>
        <v/>
      </c>
      <c r="I5" s="38" t="str">
        <f aca="false">IF(INDEX(Participants!$G$5:$G$13,Calculs!$M25,1)="","",INDEX(Participants!$G$5:$G$13,Calculs!$M25,1))</f>
        <v/>
      </c>
      <c r="J5" s="40"/>
      <c r="K5" s="39"/>
    </row>
    <row r="6" s="30" customFormat="true" ht="14.15" hidden="false" customHeight="true" outlineLevel="0" collapsed="false">
      <c r="B6" s="40"/>
      <c r="C6" s="36" t="n">
        <v>3</v>
      </c>
      <c r="D6" s="40"/>
      <c r="E6" s="37" t="str">
        <f aca="false">INDEX(Participants!$H$5:$H$13,Calculs!$B26,1)</f>
        <v/>
      </c>
      <c r="F6" s="38" t="str">
        <f aca="false">IF(INDEX(Participants!$G$5:$G$13,Calculs!$L26,1)="","",INDEX(Participants!$G$5:$G$13,Calculs!$L26,1))</f>
        <v/>
      </c>
      <c r="G6" s="40"/>
      <c r="H6" s="37" t="str">
        <f aca="false">INDEX(Participants!$H$5:$H$13,Calculs!$C26,1)</f>
        <v/>
      </c>
      <c r="I6" s="38" t="str">
        <f aca="false">IF(INDEX(Participants!$G$5:$G$13,Calculs!$M26,1)="","",INDEX(Participants!$G$5:$G$13,Calculs!$M26,1))</f>
        <v/>
      </c>
      <c r="J6" s="40"/>
      <c r="K6" s="39"/>
    </row>
    <row r="7" s="30" customFormat="true" ht="14.15" hidden="false" customHeight="true" outlineLevel="0" collapsed="false">
      <c r="B7" s="41"/>
      <c r="C7" s="36" t="n">
        <v>4</v>
      </c>
      <c r="D7" s="41"/>
      <c r="E7" s="37" t="str">
        <f aca="false">INDEX(Participants!$H$5:$H$13,Calculs!$B27,1)</f>
        <v/>
      </c>
      <c r="F7" s="38" t="str">
        <f aca="false">IF(INDEX(Participants!$G$5:$G$13,Calculs!$L27,1)="","",INDEX(Participants!$G$5:$G$13,Calculs!$L27,1))</f>
        <v/>
      </c>
      <c r="G7" s="41"/>
      <c r="H7" s="37" t="str">
        <f aca="false">INDEX(Participants!$H$5:$H$13,Calculs!$C27,1)</f>
        <v/>
      </c>
      <c r="I7" s="38" t="str">
        <f aca="false">IF(INDEX(Participants!$G$5:$G$13,Calculs!$M27,1)="","",INDEX(Participants!$G$5:$G$13,Calculs!$M27,1))</f>
        <v/>
      </c>
      <c r="J7" s="41"/>
      <c r="K7" s="39"/>
    </row>
    <row r="8" s="30" customFormat="true" ht="14.15" hidden="false" customHeight="true" outlineLevel="0" collapsed="false">
      <c r="B8" s="32" t="s">
        <v>9</v>
      </c>
      <c r="C8" s="32" t="s">
        <v>10</v>
      </c>
      <c r="D8" s="32"/>
      <c r="E8" s="33" t="s">
        <v>11</v>
      </c>
      <c r="F8" s="33" t="s">
        <v>6</v>
      </c>
      <c r="G8" s="32" t="s">
        <v>12</v>
      </c>
      <c r="H8" s="34" t="s">
        <v>13</v>
      </c>
      <c r="I8" s="34" t="s">
        <v>6</v>
      </c>
      <c r="J8" s="32"/>
      <c r="K8" s="32" t="s">
        <v>14</v>
      </c>
    </row>
    <row r="9" s="30" customFormat="true" ht="14.15" hidden="false" customHeight="true" outlineLevel="0" collapsed="false">
      <c r="B9" s="35" t="n">
        <v>2</v>
      </c>
      <c r="C9" s="36" t="n">
        <v>1</v>
      </c>
      <c r="D9" s="35"/>
      <c r="E9" s="37" t="str">
        <f aca="false">INDEX(Participants!$H$5:$H$13,Calculs!$B29,1)</f>
        <v/>
      </c>
      <c r="F9" s="38" t="str">
        <f aca="false">IF(INDEX(Participants!$G$5:$G$13,Calculs!$L29,1)="","",INDEX(Participants!$G$5:$G$13,Calculs!$L29,1))</f>
        <v/>
      </c>
      <c r="G9" s="35"/>
      <c r="H9" s="37" t="str">
        <f aca="false">INDEX(Participants!$H$5:$H$13,Calculs!$C29,1)</f>
        <v/>
      </c>
      <c r="I9" s="38" t="str">
        <f aca="false">IF(INDEX(Participants!$G$5:$G$13,Calculs!$M29,1)="","",INDEX(Participants!$G$5:$G$13,Calculs!$M29,1))</f>
        <v/>
      </c>
      <c r="J9" s="35"/>
      <c r="K9" s="39"/>
    </row>
    <row r="10" s="30" customFormat="true" ht="14.15" hidden="false" customHeight="true" outlineLevel="0" collapsed="false">
      <c r="B10" s="40"/>
      <c r="C10" s="36" t="n">
        <v>2</v>
      </c>
      <c r="D10" s="40"/>
      <c r="E10" s="37" t="str">
        <f aca="false">INDEX(Participants!$H$5:$H$13,Calculs!$B30,1)</f>
        <v/>
      </c>
      <c r="F10" s="38" t="str">
        <f aca="false">IF(INDEX(Participants!$G$5:$G$13,Calculs!$L30,1)="","",INDEX(Participants!$G$5:$G$13,Calculs!$L30,1))</f>
        <v/>
      </c>
      <c r="G10" s="40"/>
      <c r="H10" s="37" t="str">
        <f aca="false">INDEX(Participants!$H$5:$H$13,Calculs!$C30,1)</f>
        <v/>
      </c>
      <c r="I10" s="38" t="str">
        <f aca="false">IF(INDEX(Participants!$G$5:$G$13,Calculs!$M30,1)="","",INDEX(Participants!$G$5:$G$13,Calculs!$M30,1))</f>
        <v/>
      </c>
      <c r="J10" s="40"/>
      <c r="K10" s="39"/>
    </row>
    <row r="11" s="30" customFormat="true" ht="14.15" hidden="false" customHeight="true" outlineLevel="0" collapsed="false">
      <c r="B11" s="40"/>
      <c r="C11" s="36" t="n">
        <v>3</v>
      </c>
      <c r="D11" s="40"/>
      <c r="E11" s="37" t="str">
        <f aca="false">INDEX(Participants!$H$5:$H$13,Calculs!$B31,1)</f>
        <v/>
      </c>
      <c r="F11" s="38" t="str">
        <f aca="false">IF(INDEX(Participants!$G$5:$G$13,Calculs!$L31,1)="","",INDEX(Participants!$G$5:$G$13,Calculs!$L31,1))</f>
        <v/>
      </c>
      <c r="G11" s="40"/>
      <c r="H11" s="37" t="str">
        <f aca="false">INDEX(Participants!$H$5:$H$13,Calculs!$C31,1)</f>
        <v/>
      </c>
      <c r="I11" s="38" t="str">
        <f aca="false">IF(INDEX(Participants!$G$5:$G$13,Calculs!$M31,1)="","",INDEX(Participants!$G$5:$G$13,Calculs!$M31,1))</f>
        <v/>
      </c>
      <c r="J11" s="40"/>
      <c r="K11" s="39"/>
    </row>
    <row r="12" s="30" customFormat="true" ht="14.15" hidden="false" customHeight="true" outlineLevel="0" collapsed="false">
      <c r="B12" s="41"/>
      <c r="C12" s="36" t="n">
        <v>4</v>
      </c>
      <c r="D12" s="41"/>
      <c r="E12" s="37" t="str">
        <f aca="false">INDEX(Participants!$H$5:$H$13,Calculs!$B32,1)</f>
        <v/>
      </c>
      <c r="F12" s="38" t="str">
        <f aca="false">IF(INDEX(Participants!$G$5:$G$13,Calculs!$L32,1)="","",INDEX(Participants!$G$5:$G$13,Calculs!$L32,1))</f>
        <v/>
      </c>
      <c r="G12" s="41"/>
      <c r="H12" s="37" t="str">
        <f aca="false">INDEX(Participants!$H$5:$H$13,Calculs!$C32,1)</f>
        <v/>
      </c>
      <c r="I12" s="42" t="str">
        <f aca="false">IF(INDEX(Participants!$G$5:$G$13,Calculs!$M32,1)="","",INDEX(Participants!$G$5:$G$13,Calculs!$M32,1))</f>
        <v/>
      </c>
      <c r="J12" s="41"/>
      <c r="K12" s="39"/>
    </row>
    <row r="13" s="30" customFormat="true" ht="14.15" hidden="false" customHeight="true" outlineLevel="0" collapsed="false">
      <c r="B13" s="32" t="s">
        <v>9</v>
      </c>
      <c r="C13" s="32" t="s">
        <v>10</v>
      </c>
      <c r="D13" s="32"/>
      <c r="E13" s="33" t="s">
        <v>11</v>
      </c>
      <c r="F13" s="33" t="s">
        <v>6</v>
      </c>
      <c r="G13" s="32" t="s">
        <v>12</v>
      </c>
      <c r="H13" s="34" t="s">
        <v>13</v>
      </c>
      <c r="I13" s="34" t="s">
        <v>6</v>
      </c>
      <c r="J13" s="32"/>
      <c r="K13" s="32" t="s">
        <v>14</v>
      </c>
    </row>
    <row r="14" s="30" customFormat="true" ht="14.15" hidden="false" customHeight="true" outlineLevel="0" collapsed="false">
      <c r="B14" s="35" t="n">
        <v>3</v>
      </c>
      <c r="C14" s="36" t="n">
        <v>1</v>
      </c>
      <c r="D14" s="35"/>
      <c r="E14" s="37" t="str">
        <f aca="false">INDEX(Participants!$H$5:$H$13,Calculs!$B34,1)</f>
        <v/>
      </c>
      <c r="F14" s="38" t="str">
        <f aca="false">IF(INDEX(Participants!$G$5:$G$13,Calculs!$L34,1)="","",INDEX(Participants!$G$5:$G$13,Calculs!$L34,1))</f>
        <v/>
      </c>
      <c r="G14" s="35"/>
      <c r="H14" s="37" t="str">
        <f aca="false">INDEX(Participants!$H$5:$H$13,Calculs!$C34,1)</f>
        <v/>
      </c>
      <c r="I14" s="38" t="str">
        <f aca="false">IF(INDEX(Participants!$G$5:$G$13,Calculs!$M34,1)="","",INDEX(Participants!$G$5:$G$13,Calculs!$M34,1))</f>
        <v/>
      </c>
      <c r="J14" s="35"/>
      <c r="K14" s="39"/>
    </row>
    <row r="15" s="30" customFormat="true" ht="14.15" hidden="false" customHeight="true" outlineLevel="0" collapsed="false">
      <c r="B15" s="43"/>
      <c r="C15" s="36" t="n">
        <v>2</v>
      </c>
      <c r="D15" s="43"/>
      <c r="E15" s="37" t="str">
        <f aca="false">INDEX(Participants!$H$5:$H$13,Calculs!$B35,1)</f>
        <v/>
      </c>
      <c r="F15" s="38" t="str">
        <f aca="false">IF(INDEX(Participants!$G$5:$G$13,Calculs!$L35,1)="","",INDEX(Participants!$G$5:$G$13,Calculs!$L35,1))</f>
        <v/>
      </c>
      <c r="G15" s="43"/>
      <c r="H15" s="37" t="str">
        <f aca="false">INDEX(Participants!$H$5:$H$13,Calculs!$C35,1)</f>
        <v/>
      </c>
      <c r="I15" s="38" t="str">
        <f aca="false">IF(INDEX(Participants!$G$5:$G$13,Calculs!$M35,1)="","",INDEX(Participants!$G$5:$G$13,Calculs!$M35,1))</f>
        <v/>
      </c>
      <c r="J15" s="43"/>
      <c r="K15" s="39"/>
    </row>
    <row r="16" s="30" customFormat="true" ht="14.15" hidden="false" customHeight="true" outlineLevel="0" collapsed="false">
      <c r="B16" s="43"/>
      <c r="C16" s="36" t="n">
        <v>3</v>
      </c>
      <c r="D16" s="43"/>
      <c r="E16" s="37" t="str">
        <f aca="false">INDEX(Participants!$H$5:$H$13,Calculs!$B36,1)</f>
        <v/>
      </c>
      <c r="F16" s="38" t="str">
        <f aca="false">IF(INDEX(Participants!$G$5:$G$13,Calculs!$L36,1)="","",INDEX(Participants!$G$5:$G$13,Calculs!$L36,1))</f>
        <v/>
      </c>
      <c r="G16" s="43"/>
      <c r="H16" s="37" t="str">
        <f aca="false">INDEX(Participants!$H$5:$H$13,Calculs!$C36,1)</f>
        <v/>
      </c>
      <c r="I16" s="38" t="str">
        <f aca="false">IF(INDEX(Participants!$G$5:$G$13,Calculs!$M36,1)="","",INDEX(Participants!$G$5:$G$13,Calculs!$M36,1))</f>
        <v/>
      </c>
      <c r="J16" s="43"/>
      <c r="K16" s="39"/>
    </row>
    <row r="17" s="30" customFormat="true" ht="14.15" hidden="false" customHeight="true" outlineLevel="0" collapsed="false">
      <c r="B17" s="41"/>
      <c r="C17" s="36" t="n">
        <v>4</v>
      </c>
      <c r="D17" s="41"/>
      <c r="E17" s="37" t="str">
        <f aca="false">INDEX(Participants!$H$5:$H$13,Calculs!$B37,1)</f>
        <v/>
      </c>
      <c r="F17" s="38" t="str">
        <f aca="false">IF(INDEX(Participants!$G$5:$G$13,Calculs!$L37,1)="","",INDEX(Participants!$G$5:$G$13,Calculs!$L37,1))</f>
        <v/>
      </c>
      <c r="G17" s="41"/>
      <c r="H17" s="37" t="str">
        <f aca="false">INDEX(Participants!$H$5:$H$13,Calculs!$C37,1)</f>
        <v/>
      </c>
      <c r="I17" s="42" t="str">
        <f aca="false">IF(INDEX(Participants!$G$5:$G$13,Calculs!$M37,1)="","",INDEX(Participants!$G$5:$G$13,Calculs!$M37,1))</f>
        <v/>
      </c>
      <c r="J17" s="41"/>
      <c r="K17" s="39"/>
    </row>
    <row r="18" s="30" customFormat="true" ht="14.15" hidden="false" customHeight="true" outlineLevel="0" collapsed="false">
      <c r="B18" s="32" t="s">
        <v>9</v>
      </c>
      <c r="C18" s="32" t="s">
        <v>10</v>
      </c>
      <c r="D18" s="32"/>
      <c r="E18" s="33" t="s">
        <v>11</v>
      </c>
      <c r="F18" s="33" t="s">
        <v>6</v>
      </c>
      <c r="G18" s="32" t="s">
        <v>12</v>
      </c>
      <c r="H18" s="34" t="s">
        <v>13</v>
      </c>
      <c r="I18" s="34" t="s">
        <v>6</v>
      </c>
      <c r="J18" s="32"/>
      <c r="K18" s="32" t="s">
        <v>14</v>
      </c>
    </row>
    <row r="19" s="30" customFormat="true" ht="14.15" hidden="false" customHeight="true" outlineLevel="0" collapsed="false">
      <c r="B19" s="35" t="n">
        <v>4</v>
      </c>
      <c r="C19" s="36" t="n">
        <v>1</v>
      </c>
      <c r="D19" s="35"/>
      <c r="E19" s="37" t="str">
        <f aca="false">INDEX(Participants!$H$5:$H$13,Calculs!$B39,1)</f>
        <v/>
      </c>
      <c r="F19" s="38" t="str">
        <f aca="false">IF(INDEX(Participants!$G$5:$G$13,Calculs!$L39,1)="","",INDEX(Participants!$G$5:$G$13,Calculs!$L39,1))</f>
        <v/>
      </c>
      <c r="G19" s="35"/>
      <c r="H19" s="37" t="str">
        <f aca="false">INDEX(Participants!$H$5:$H$13,Calculs!$C39,1)</f>
        <v/>
      </c>
      <c r="I19" s="38" t="str">
        <f aca="false">IF(INDEX(Participants!$G$5:$G$13,Calculs!$M39,1)="","",INDEX(Participants!$G$5:$G$13,Calculs!$M39,1))</f>
        <v/>
      </c>
      <c r="J19" s="35"/>
      <c r="K19" s="39"/>
    </row>
    <row r="20" s="30" customFormat="true" ht="14.15" hidden="false" customHeight="true" outlineLevel="0" collapsed="false">
      <c r="B20" s="40"/>
      <c r="C20" s="36" t="n">
        <v>2</v>
      </c>
      <c r="D20" s="40"/>
      <c r="E20" s="37" t="str">
        <f aca="false">INDEX(Participants!$H$5:$H$13,Calculs!$B40,1)</f>
        <v/>
      </c>
      <c r="F20" s="38" t="str">
        <f aca="false">IF(INDEX(Participants!$G$5:$G$13,Calculs!$L40,1)="","",INDEX(Participants!$G$5:$G$13,Calculs!$L40,1))</f>
        <v/>
      </c>
      <c r="G20" s="40"/>
      <c r="H20" s="37" t="str">
        <f aca="false">INDEX(Participants!$H$5:$H$13,Calculs!$C40,1)</f>
        <v/>
      </c>
      <c r="I20" s="38" t="str">
        <f aca="false">IF(INDEX(Participants!$G$5:$G$13,Calculs!$M40,1)="","",INDEX(Participants!$G$5:$G$13,Calculs!$M40,1))</f>
        <v/>
      </c>
      <c r="J20" s="40"/>
      <c r="K20" s="39"/>
    </row>
    <row r="21" s="30" customFormat="true" ht="14.15" hidden="false" customHeight="true" outlineLevel="0" collapsed="false">
      <c r="B21" s="40"/>
      <c r="C21" s="36" t="n">
        <v>3</v>
      </c>
      <c r="D21" s="40"/>
      <c r="E21" s="37" t="str">
        <f aca="false">INDEX(Participants!$H$5:$H$13,Calculs!$B41,1)</f>
        <v/>
      </c>
      <c r="F21" s="38" t="str">
        <f aca="false">IF(INDEX(Participants!$G$5:$G$13,Calculs!$L41,1)="","",INDEX(Participants!$G$5:$G$13,Calculs!$L41,1))</f>
        <v/>
      </c>
      <c r="G21" s="40"/>
      <c r="H21" s="37" t="str">
        <f aca="false">INDEX(Participants!$H$5:$H$13,Calculs!$C41,1)</f>
        <v/>
      </c>
      <c r="I21" s="38" t="str">
        <f aca="false">IF(INDEX(Participants!$G$5:$G$13,Calculs!$M41,1)="","",INDEX(Participants!$G$5:$G$13,Calculs!$M41,1))</f>
        <v/>
      </c>
      <c r="J21" s="40"/>
      <c r="K21" s="39"/>
    </row>
    <row r="22" s="30" customFormat="true" ht="14.15" hidden="false" customHeight="true" outlineLevel="0" collapsed="false">
      <c r="B22" s="41"/>
      <c r="C22" s="36" t="n">
        <v>4</v>
      </c>
      <c r="D22" s="41"/>
      <c r="E22" s="37" t="str">
        <f aca="false">INDEX(Participants!$H$5:$H$13,Calculs!$B42,1)</f>
        <v/>
      </c>
      <c r="F22" s="42" t="str">
        <f aca="false">IF(INDEX(Participants!$G$5:$G$13,Calculs!$L42,1)="","",INDEX(Participants!$G$5:$G$13,Calculs!$L42,1))</f>
        <v/>
      </c>
      <c r="G22" s="41"/>
      <c r="H22" s="37" t="str">
        <f aca="false">INDEX(Participants!$H$5:$H$13,Calculs!$C42,1)</f>
        <v/>
      </c>
      <c r="I22" s="38" t="str">
        <f aca="false">IF(INDEX(Participants!$G$5:$G$13,Calculs!$M42,1)="","",INDEX(Participants!$G$5:$G$13,Calculs!$M42,1))</f>
        <v/>
      </c>
      <c r="J22" s="41"/>
      <c r="K22" s="39"/>
    </row>
    <row r="23" s="30" customFormat="true" ht="14.15" hidden="false" customHeight="true" outlineLevel="0" collapsed="false">
      <c r="B23" s="32" t="s">
        <v>9</v>
      </c>
      <c r="C23" s="32" t="s">
        <v>10</v>
      </c>
      <c r="D23" s="32"/>
      <c r="E23" s="33" t="s">
        <v>11</v>
      </c>
      <c r="F23" s="33" t="s">
        <v>6</v>
      </c>
      <c r="G23" s="32" t="s">
        <v>12</v>
      </c>
      <c r="H23" s="34" t="s">
        <v>13</v>
      </c>
      <c r="I23" s="34" t="s">
        <v>6</v>
      </c>
      <c r="J23" s="32"/>
      <c r="K23" s="32" t="s">
        <v>14</v>
      </c>
    </row>
    <row r="24" s="30" customFormat="true" ht="14.15" hidden="false" customHeight="true" outlineLevel="0" collapsed="false">
      <c r="B24" s="35" t="n">
        <v>5</v>
      </c>
      <c r="C24" s="36" t="n">
        <v>1</v>
      </c>
      <c r="D24" s="35"/>
      <c r="E24" s="37" t="str">
        <f aca="false">INDEX(Participants!$H$5:$H$13,Calculs!$B44,1)</f>
        <v/>
      </c>
      <c r="F24" s="38" t="str">
        <f aca="false">IF(INDEX(Participants!$G$5:$G$13,Calculs!$L44,1)="","",INDEX(Participants!$G$5:$G$13,Calculs!$L44,1))</f>
        <v/>
      </c>
      <c r="G24" s="35"/>
      <c r="H24" s="37" t="str">
        <f aca="false">INDEX(Participants!$H$5:$H$13,Calculs!$C44,1)</f>
        <v/>
      </c>
      <c r="I24" s="38" t="str">
        <f aca="false">IF(INDEX(Participants!$G$5:$G$13,Calculs!$M44,1)="","",INDEX(Participants!$G$5:$G$13,Calculs!$M44,1))</f>
        <v/>
      </c>
      <c r="J24" s="35"/>
      <c r="K24" s="39"/>
    </row>
    <row r="25" s="30" customFormat="true" ht="14.15" hidden="false" customHeight="true" outlineLevel="0" collapsed="false">
      <c r="B25" s="40"/>
      <c r="C25" s="36" t="n">
        <v>2</v>
      </c>
      <c r="D25" s="40"/>
      <c r="E25" s="37" t="str">
        <f aca="false">INDEX(Participants!$H$5:$H$13,Calculs!$B45,1)</f>
        <v/>
      </c>
      <c r="F25" s="38" t="str">
        <f aca="false">IF(INDEX(Participants!$G$5:$G$13,Calculs!$L45,1)="","",INDEX(Participants!$G$5:$G$13,Calculs!$L45,1))</f>
        <v/>
      </c>
      <c r="G25" s="40"/>
      <c r="H25" s="37" t="str">
        <f aca="false">INDEX(Participants!$H$5:$H$13,Calculs!$C45,1)</f>
        <v/>
      </c>
      <c r="I25" s="38" t="str">
        <f aca="false">IF(INDEX(Participants!$G$5:$G$13,Calculs!$M45,1)="","",INDEX(Participants!$G$5:$G$13,Calculs!$M45,1))</f>
        <v/>
      </c>
      <c r="J25" s="40"/>
      <c r="K25" s="39"/>
    </row>
    <row r="26" s="30" customFormat="true" ht="14.15" hidden="false" customHeight="true" outlineLevel="0" collapsed="false">
      <c r="B26" s="44"/>
      <c r="C26" s="36" t="n">
        <v>3</v>
      </c>
      <c r="D26" s="44"/>
      <c r="E26" s="37" t="str">
        <f aca="false">INDEX(Participants!$H$5:$H$13,Calculs!$B46,1)</f>
        <v/>
      </c>
      <c r="F26" s="38" t="str">
        <f aca="false">IF(INDEX(Participants!$G$5:$G$13,Calculs!$L46,1)="","",INDEX(Participants!$G$5:$G$13,Calculs!$L46,1))</f>
        <v/>
      </c>
      <c r="G26" s="44"/>
      <c r="H26" s="37" t="str">
        <f aca="false">INDEX(Participants!$H$5:$H$13,Calculs!$C46,1)</f>
        <v/>
      </c>
      <c r="I26" s="38" t="str">
        <f aca="false">IF(INDEX(Participants!$G$5:$G$13,Calculs!$M46,1)="","",INDEX(Participants!$G$5:$G$13,Calculs!$M46,1))</f>
        <v/>
      </c>
      <c r="J26" s="44"/>
      <c r="K26" s="39"/>
    </row>
    <row r="27" s="30" customFormat="true" ht="14.15" hidden="false" customHeight="true" outlineLevel="0" collapsed="false">
      <c r="B27" s="45"/>
      <c r="C27" s="36" t="n">
        <v>4</v>
      </c>
      <c r="D27" s="45"/>
      <c r="E27" s="37" t="str">
        <f aca="false">INDEX(Participants!$H$5:$H$13,Calculs!$B47,1)</f>
        <v/>
      </c>
      <c r="F27" s="42" t="str">
        <f aca="false">IF(INDEX(Participants!$G$5:$G$13,Calculs!$L47,1)="","",INDEX(Participants!$G$5:$G$13,Calculs!$L47,1))</f>
        <v/>
      </c>
      <c r="G27" s="45"/>
      <c r="H27" s="37" t="str">
        <f aca="false">INDEX(Participants!$H$5:$H$13,Calculs!$C47,1)</f>
        <v/>
      </c>
      <c r="I27" s="38" t="str">
        <f aca="false">IF(INDEX(Participants!$G$5:$G$13,Calculs!$M47,1)="","",INDEX(Participants!$G$5:$G$13,Calculs!$M47,1))</f>
        <v/>
      </c>
      <c r="J27" s="45"/>
      <c r="K27" s="39"/>
    </row>
    <row r="28" s="30" customFormat="true" ht="14.15" hidden="false" customHeight="true" outlineLevel="0" collapsed="false">
      <c r="B28" s="32" t="s">
        <v>9</v>
      </c>
      <c r="C28" s="32" t="s">
        <v>10</v>
      </c>
      <c r="D28" s="32"/>
      <c r="E28" s="33" t="s">
        <v>11</v>
      </c>
      <c r="F28" s="33" t="s">
        <v>6</v>
      </c>
      <c r="G28" s="32" t="s">
        <v>12</v>
      </c>
      <c r="H28" s="34" t="s">
        <v>13</v>
      </c>
      <c r="I28" s="34" t="s">
        <v>6</v>
      </c>
      <c r="J28" s="32"/>
      <c r="K28" s="32" t="s">
        <v>14</v>
      </c>
    </row>
    <row r="29" s="30" customFormat="true" ht="14.15" hidden="false" customHeight="true" outlineLevel="0" collapsed="false">
      <c r="B29" s="35" t="n">
        <v>6</v>
      </c>
      <c r="C29" s="36" t="n">
        <v>1</v>
      </c>
      <c r="D29" s="46"/>
      <c r="E29" s="37" t="str">
        <f aca="false">INDEX(Participants!$H$5:$H$13,Calculs!$B49,1)</f>
        <v/>
      </c>
      <c r="F29" s="38" t="str">
        <f aca="false">IF(INDEX(Participants!$G$5:$G$13,Calculs!$L49,1)="","",INDEX(Participants!$G$5:$G$13,Calculs!$L49,1))</f>
        <v/>
      </c>
      <c r="G29" s="46"/>
      <c r="H29" s="37" t="str">
        <f aca="false">INDEX(Participants!$H$5:$H$13,Calculs!$C49,1)</f>
        <v/>
      </c>
      <c r="I29" s="38" t="str">
        <f aca="false">IF(INDEX(Participants!$G$5:$G$13,Calculs!$M49,1)="","",INDEX(Participants!$G$5:$G$13,Calculs!$M49,1))</f>
        <v/>
      </c>
      <c r="J29" s="46"/>
      <c r="K29" s="39"/>
    </row>
    <row r="30" s="30" customFormat="true" ht="14.15" hidden="false" customHeight="true" outlineLevel="0" collapsed="false">
      <c r="B30" s="44"/>
      <c r="C30" s="36" t="n">
        <v>2</v>
      </c>
      <c r="D30" s="47"/>
      <c r="E30" s="37" t="str">
        <f aca="false">INDEX(Participants!$H$5:$H$13,Calculs!$B50,1)</f>
        <v/>
      </c>
      <c r="F30" s="38" t="str">
        <f aca="false">IF(INDEX(Participants!$G$5:$G$13,Calculs!$L50,1)="","",INDEX(Participants!$G$5:$G$13,Calculs!$L50,1))</f>
        <v/>
      </c>
      <c r="G30" s="47"/>
      <c r="H30" s="37" t="str">
        <f aca="false">INDEX(Participants!$H$5:$H$13,Calculs!$C50,1)</f>
        <v/>
      </c>
      <c r="I30" s="38" t="str">
        <f aca="false">IF(INDEX(Participants!$G$5:$G$13,Calculs!$M50,1)="","",INDEX(Participants!$G$5:$G$13,Calculs!$M50,1))</f>
        <v/>
      </c>
      <c r="J30" s="47"/>
      <c r="K30" s="39"/>
    </row>
    <row r="31" s="30" customFormat="true" ht="14.15" hidden="false" customHeight="true" outlineLevel="0" collapsed="false">
      <c r="B31" s="47"/>
      <c r="C31" s="36" t="n">
        <v>3</v>
      </c>
      <c r="D31" s="47"/>
      <c r="E31" s="37" t="str">
        <f aca="false">INDEX(Participants!$H$5:$H$13,Calculs!$B51,1)</f>
        <v/>
      </c>
      <c r="F31" s="38" t="str">
        <f aca="false">IF(INDEX(Participants!$G$5:$G$13,Calculs!$L51,1)="","",INDEX(Participants!$G$5:$G$13,Calculs!$L51,1))</f>
        <v/>
      </c>
      <c r="G31" s="47"/>
      <c r="H31" s="37" t="str">
        <f aca="false">INDEX(Participants!$H$5:$H$13,Calculs!$C51,1)</f>
        <v/>
      </c>
      <c r="I31" s="38" t="str">
        <f aca="false">IF(INDEX(Participants!$G$5:$G$13,Calculs!$M51,1)="","",INDEX(Participants!$G$5:$G$13,Calculs!$M51,1))</f>
        <v/>
      </c>
      <c r="J31" s="47"/>
      <c r="K31" s="39"/>
    </row>
    <row r="32" s="30" customFormat="true" ht="14.15" hidden="false" customHeight="true" outlineLevel="0" collapsed="false">
      <c r="B32" s="45"/>
      <c r="C32" s="36" t="n">
        <v>4</v>
      </c>
      <c r="D32" s="45"/>
      <c r="E32" s="37" t="str">
        <f aca="false">INDEX(Participants!$H$5:$H$13,Calculs!$B52,1)</f>
        <v/>
      </c>
      <c r="F32" s="42" t="str">
        <f aca="false">IF(INDEX(Participants!$G$5:$G$13,Calculs!$L52,1)="","",INDEX(Participants!$G$5:$G$13,Calculs!$L52,1))</f>
        <v/>
      </c>
      <c r="G32" s="45"/>
      <c r="H32" s="37" t="str">
        <f aca="false">INDEX(Participants!$H$5:$H$13,Calculs!$C52,1)</f>
        <v/>
      </c>
      <c r="I32" s="38" t="str">
        <f aca="false">IF(INDEX(Participants!$G$5:$G$13,Calculs!$M52,1)="","",INDEX(Participants!$G$5:$G$13,Calculs!$M52,1))</f>
        <v/>
      </c>
      <c r="J32" s="45"/>
      <c r="K32" s="39"/>
    </row>
    <row r="33" customFormat="false" ht="14.15" hidden="false" customHeight="true" outlineLevel="0" collapsed="false">
      <c r="B33" s="32" t="s">
        <v>9</v>
      </c>
      <c r="C33" s="32" t="s">
        <v>10</v>
      </c>
      <c r="D33" s="32"/>
      <c r="E33" s="33" t="s">
        <v>11</v>
      </c>
      <c r="F33" s="33" t="s">
        <v>6</v>
      </c>
      <c r="G33" s="32" t="s">
        <v>12</v>
      </c>
      <c r="H33" s="34" t="s">
        <v>13</v>
      </c>
      <c r="I33" s="34" t="s">
        <v>6</v>
      </c>
      <c r="J33" s="32"/>
      <c r="K33" s="32" t="s">
        <v>14</v>
      </c>
    </row>
    <row r="34" customFormat="false" ht="14.15" hidden="false" customHeight="true" outlineLevel="0" collapsed="false">
      <c r="B34" s="35" t="n">
        <v>7</v>
      </c>
      <c r="C34" s="36" t="n">
        <v>1</v>
      </c>
      <c r="D34" s="35"/>
      <c r="E34" s="37" t="str">
        <f aca="false">INDEX(Participants!$H$5:$H$13,Calculs!$B54,1)</f>
        <v/>
      </c>
      <c r="F34" s="38" t="str">
        <f aca="false">IF(INDEX(Participants!$G$5:$G$13,Calculs!$L54,1)="","",INDEX(Participants!$G$5:$G$13,Calculs!$L54,1))</f>
        <v/>
      </c>
      <c r="G34" s="35"/>
      <c r="H34" s="37" t="str">
        <f aca="false">INDEX(Participants!$H$5:$H$13,Calculs!$C54,1)</f>
        <v/>
      </c>
      <c r="I34" s="38" t="str">
        <f aca="false">IF(INDEX(Participants!$G$5:$G$13,Calculs!$M54,1)="","",INDEX(Participants!$G$5:$G$13,Calculs!$M54,1))</f>
        <v/>
      </c>
      <c r="J34" s="35"/>
      <c r="K34" s="39"/>
    </row>
    <row r="35" customFormat="false" ht="14.15" hidden="false" customHeight="true" outlineLevel="0" collapsed="false">
      <c r="B35" s="40"/>
      <c r="C35" s="36" t="n">
        <v>2</v>
      </c>
      <c r="D35" s="40"/>
      <c r="E35" s="37" t="str">
        <f aca="false">INDEX(Participants!$H$5:$H$13,Calculs!$B55,1)</f>
        <v/>
      </c>
      <c r="F35" s="38" t="str">
        <f aca="false">IF(INDEX(Participants!$G$5:$G$13,Calculs!$L55,1)="","",INDEX(Participants!$G$5:$G$13,Calculs!$L55,1))</f>
        <v/>
      </c>
      <c r="G35" s="40"/>
      <c r="H35" s="37" t="str">
        <f aca="false">INDEX(Participants!$H$5:$H$13,Calculs!$C55,1)</f>
        <v/>
      </c>
      <c r="I35" s="38" t="str">
        <f aca="false">IF(INDEX(Participants!$G$5:$G$13,Calculs!$M55,1)="","",INDEX(Participants!$G$5:$G$13,Calculs!$M55,1))</f>
        <v/>
      </c>
      <c r="J35" s="40"/>
      <c r="K35" s="39"/>
    </row>
    <row r="36" customFormat="false" ht="14.15" hidden="false" customHeight="true" outlineLevel="0" collapsed="false">
      <c r="B36" s="40"/>
      <c r="C36" s="36" t="n">
        <v>3</v>
      </c>
      <c r="D36" s="40"/>
      <c r="E36" s="37" t="str">
        <f aca="false">INDEX(Participants!$H$5:$H$13,Calculs!$B56,1)</f>
        <v/>
      </c>
      <c r="F36" s="38" t="str">
        <f aca="false">IF(INDEX(Participants!$G$5:$G$13,Calculs!$L56,1)="","",INDEX(Participants!$G$5:$G$13,Calculs!$L56,1))</f>
        <v/>
      </c>
      <c r="G36" s="40"/>
      <c r="H36" s="37" t="str">
        <f aca="false">INDEX(Participants!$H$5:$H$13,Calculs!$C56,1)</f>
        <v/>
      </c>
      <c r="I36" s="38" t="str">
        <f aca="false">IF(INDEX(Participants!$G$5:$G$13,Calculs!$M56,1)="","",INDEX(Participants!$G$5:$G$13,Calculs!$M56,1))</f>
        <v/>
      </c>
      <c r="J36" s="40"/>
      <c r="K36" s="39"/>
    </row>
    <row r="37" customFormat="false" ht="14.15" hidden="false" customHeight="true" outlineLevel="0" collapsed="false">
      <c r="B37" s="41"/>
      <c r="C37" s="36" t="n">
        <v>4</v>
      </c>
      <c r="D37" s="41"/>
      <c r="E37" s="37" t="str">
        <f aca="false">INDEX(Participants!$H$5:$H$13,Calculs!$B57,1)</f>
        <v/>
      </c>
      <c r="F37" s="42" t="str">
        <f aca="false">IF(INDEX(Participants!$G$5:$G$13,Calculs!$L57,1)="","",INDEX(Participants!$G$5:$G$13,Calculs!$L57,1))</f>
        <v/>
      </c>
      <c r="G37" s="41"/>
      <c r="H37" s="37" t="str">
        <f aca="false">INDEX(Participants!$H$5:$H$13,Calculs!$C57,1)</f>
        <v/>
      </c>
      <c r="I37" s="38" t="str">
        <f aca="false">IF(INDEX(Participants!$G$5:$G$13,Calculs!$M57,1)="","",INDEX(Participants!$G$5:$G$13,Calculs!$M57,1))</f>
        <v/>
      </c>
      <c r="J37" s="41"/>
      <c r="K37" s="39"/>
    </row>
    <row r="38" customFormat="false" ht="14.15" hidden="false" customHeight="true" outlineLevel="0" collapsed="false">
      <c r="B38" s="32" t="s">
        <v>9</v>
      </c>
      <c r="C38" s="32" t="s">
        <v>10</v>
      </c>
      <c r="D38" s="32"/>
      <c r="E38" s="33" t="s">
        <v>11</v>
      </c>
      <c r="F38" s="33" t="s">
        <v>6</v>
      </c>
      <c r="G38" s="32" t="s">
        <v>12</v>
      </c>
      <c r="H38" s="34" t="s">
        <v>13</v>
      </c>
      <c r="I38" s="34" t="s">
        <v>6</v>
      </c>
      <c r="J38" s="32"/>
      <c r="K38" s="32" t="s">
        <v>14</v>
      </c>
    </row>
    <row r="39" customFormat="false" ht="14.15" hidden="false" customHeight="true" outlineLevel="0" collapsed="false">
      <c r="B39" s="35" t="n">
        <v>8</v>
      </c>
      <c r="C39" s="36" t="n">
        <v>1</v>
      </c>
      <c r="D39" s="35"/>
      <c r="E39" s="37" t="str">
        <f aca="false">INDEX(Participants!$H$5:$H$13,Calculs!$B59,1)</f>
        <v/>
      </c>
      <c r="F39" s="38" t="str">
        <f aca="false">IF(INDEX(Participants!$G$5:$G$13,Calculs!$L59,1)="","",INDEX(Participants!$G$5:$G$13,Calculs!$L59,1))</f>
        <v/>
      </c>
      <c r="G39" s="35"/>
      <c r="H39" s="37" t="str">
        <f aca="false">INDEX(Participants!$H$5:$H$13,Calculs!$C59,1)</f>
        <v/>
      </c>
      <c r="I39" s="38" t="str">
        <f aca="false">IF(INDEX(Participants!$G$5:$G$13,Calculs!$M59,1)="","",INDEX(Participants!$G$5:$G$13,Calculs!$M59,1))</f>
        <v/>
      </c>
      <c r="J39" s="35"/>
      <c r="K39" s="39"/>
    </row>
    <row r="40" customFormat="false" ht="14.15" hidden="false" customHeight="true" outlineLevel="0" collapsed="false">
      <c r="B40" s="40"/>
      <c r="C40" s="36" t="n">
        <v>2</v>
      </c>
      <c r="D40" s="40"/>
      <c r="E40" s="37" t="str">
        <f aca="false">INDEX(Participants!$H$5:$H$13,Calculs!$B60,1)</f>
        <v/>
      </c>
      <c r="F40" s="38" t="str">
        <f aca="false">IF(INDEX(Participants!$G$5:$G$13,Calculs!$L60,1)="","",INDEX(Participants!$G$5:$G$13,Calculs!$L60,1))</f>
        <v/>
      </c>
      <c r="G40" s="40"/>
      <c r="H40" s="37" t="str">
        <f aca="false">INDEX(Participants!$H$5:$H$13,Calculs!$C60,1)</f>
        <v/>
      </c>
      <c r="I40" s="38" t="str">
        <f aca="false">IF(INDEX(Participants!$G$5:$G$13,Calculs!$M60,1)="","",INDEX(Participants!$G$5:$G$13,Calculs!$M60,1))</f>
        <v/>
      </c>
      <c r="J40" s="40"/>
      <c r="K40" s="39"/>
    </row>
    <row r="41" customFormat="false" ht="14.15" hidden="false" customHeight="true" outlineLevel="0" collapsed="false">
      <c r="B41" s="40"/>
      <c r="C41" s="36" t="n">
        <v>3</v>
      </c>
      <c r="D41" s="40"/>
      <c r="E41" s="37" t="str">
        <f aca="false">INDEX(Participants!$H$5:$H$13,Calculs!$B61,1)</f>
        <v/>
      </c>
      <c r="F41" s="38" t="str">
        <f aca="false">IF(INDEX(Participants!$G$5:$G$13,Calculs!$L61,1)="","",INDEX(Participants!$G$5:$G$13,Calculs!$L61,1))</f>
        <v/>
      </c>
      <c r="G41" s="40"/>
      <c r="H41" s="37" t="str">
        <f aca="false">INDEX(Participants!$H$5:$H$13,Calculs!$C61,1)</f>
        <v/>
      </c>
      <c r="I41" s="38" t="str">
        <f aca="false">IF(INDEX(Participants!$G$5:$G$13,Calculs!$M61,1)="","",INDEX(Participants!$G$5:$G$13,Calculs!$M61,1))</f>
        <v/>
      </c>
      <c r="J41" s="40"/>
      <c r="K41" s="39"/>
    </row>
    <row r="42" customFormat="false" ht="14.15" hidden="false" customHeight="true" outlineLevel="0" collapsed="false">
      <c r="B42" s="41"/>
      <c r="C42" s="36" t="n">
        <v>4</v>
      </c>
      <c r="D42" s="41"/>
      <c r="E42" s="37" t="str">
        <f aca="false">INDEX(Participants!$H$5:$H$13,Calculs!$B62,1)</f>
        <v/>
      </c>
      <c r="F42" s="42" t="str">
        <f aca="false">IF(INDEX(Participants!$G$5:$G$13,Calculs!$L62,1)="","",INDEX(Participants!$G$5:$G$13,Calculs!$L62,1))</f>
        <v/>
      </c>
      <c r="G42" s="41"/>
      <c r="H42" s="37" t="str">
        <f aca="false">INDEX(Participants!$H$5:$H$13,Calculs!$C62,1)</f>
        <v/>
      </c>
      <c r="I42" s="38" t="str">
        <f aca="false">IF(INDEX(Participants!$G$5:$G$13,Calculs!$M62,1)="","",INDEX(Participants!$G$5:$G$13,Calculs!$M62,1))</f>
        <v/>
      </c>
      <c r="J42" s="41"/>
      <c r="K42" s="39"/>
    </row>
    <row r="43" customFormat="false" ht="14.15" hidden="false" customHeight="true" outlineLevel="0" collapsed="false">
      <c r="B43" s="32" t="s">
        <v>9</v>
      </c>
      <c r="C43" s="32" t="s">
        <v>10</v>
      </c>
      <c r="D43" s="32"/>
      <c r="E43" s="33" t="s">
        <v>11</v>
      </c>
      <c r="F43" s="33" t="s">
        <v>6</v>
      </c>
      <c r="G43" s="32" t="s">
        <v>12</v>
      </c>
      <c r="H43" s="34" t="s">
        <v>13</v>
      </c>
      <c r="I43" s="34" t="s">
        <v>6</v>
      </c>
      <c r="J43" s="32"/>
      <c r="K43" s="32" t="s">
        <v>14</v>
      </c>
    </row>
    <row r="44" customFormat="false" ht="14.15" hidden="false" customHeight="true" outlineLevel="0" collapsed="false">
      <c r="B44" s="35" t="n">
        <v>9</v>
      </c>
      <c r="C44" s="36" t="n">
        <v>1</v>
      </c>
      <c r="D44" s="35"/>
      <c r="E44" s="37" t="str">
        <f aca="false">INDEX(Participants!$H$5:$H$13,Calculs!$B64,1)</f>
        <v/>
      </c>
      <c r="F44" s="38" t="str">
        <f aca="false">IF(INDEX(Participants!$G$5:$G$13,Calculs!$L64,1)="","",INDEX(Participants!$G$5:$G$13,Calculs!$L64,1))</f>
        <v/>
      </c>
      <c r="G44" s="35"/>
      <c r="H44" s="37" t="str">
        <f aca="false">INDEX(Participants!$H$5:$H$13,Calculs!$C64,1)</f>
        <v/>
      </c>
      <c r="I44" s="38" t="str">
        <f aca="false">IF(INDEX(Participants!$G$5:$G$13,Calculs!$M64,1)="","",INDEX(Participants!$G$5:$G$13,Calculs!$M64,1))</f>
        <v/>
      </c>
      <c r="J44" s="35"/>
      <c r="K44" s="39"/>
    </row>
    <row r="45" customFormat="false" ht="14.15" hidden="false" customHeight="true" outlineLevel="0" collapsed="false">
      <c r="B45" s="40"/>
      <c r="C45" s="36" t="n">
        <v>2</v>
      </c>
      <c r="D45" s="40"/>
      <c r="E45" s="37" t="str">
        <f aca="false">INDEX(Participants!$H$5:$H$13,Calculs!$B65,1)</f>
        <v/>
      </c>
      <c r="F45" s="38" t="str">
        <f aca="false">IF(INDEX(Participants!$G$5:$G$13,Calculs!$L65,1)="","",INDEX(Participants!$G$5:$G$13,Calculs!$L65,1))</f>
        <v/>
      </c>
      <c r="G45" s="40"/>
      <c r="H45" s="37" t="str">
        <f aca="false">INDEX(Participants!$H$5:$H$13,Calculs!$C65,1)</f>
        <v/>
      </c>
      <c r="I45" s="38" t="str">
        <f aca="false">IF(INDEX(Participants!$G$5:$G$13,Calculs!$M65,1)="","",INDEX(Participants!$G$5:$G$13,Calculs!$M65,1))</f>
        <v/>
      </c>
      <c r="J45" s="40"/>
      <c r="K45" s="39"/>
    </row>
    <row r="46" customFormat="false" ht="14.15" hidden="false" customHeight="true" outlineLevel="0" collapsed="false">
      <c r="B46" s="40"/>
      <c r="C46" s="36" t="n">
        <v>3</v>
      </c>
      <c r="D46" s="40"/>
      <c r="E46" s="37" t="str">
        <f aca="false">INDEX(Participants!$H$5:$H$13,Calculs!$B66,1)</f>
        <v/>
      </c>
      <c r="F46" s="38" t="str">
        <f aca="false">IF(INDEX(Participants!$G$5:$G$13,Calculs!$L66,1)="","",INDEX(Participants!$G$5:$G$13,Calculs!$L66,1))</f>
        <v/>
      </c>
      <c r="G46" s="40"/>
      <c r="H46" s="37" t="str">
        <f aca="false">INDEX(Participants!$H$5:$H$13,Calculs!$C66,1)</f>
        <v/>
      </c>
      <c r="I46" s="38" t="str">
        <f aca="false">IF(INDEX(Participants!$G$5:$G$13,Calculs!$M66,1)="","",INDEX(Participants!$G$5:$G$13,Calculs!$M66,1))</f>
        <v/>
      </c>
      <c r="J46" s="40"/>
      <c r="K46" s="39"/>
    </row>
    <row r="47" customFormat="false" ht="14.15" hidden="false" customHeight="true" outlineLevel="0" collapsed="false">
      <c r="B47" s="41"/>
      <c r="C47" s="36" t="n">
        <v>4</v>
      </c>
      <c r="D47" s="41"/>
      <c r="E47" s="37" t="str">
        <f aca="false">INDEX(Participants!$H$5:$H$13,Calculs!$B67,1)</f>
        <v/>
      </c>
      <c r="F47" s="42" t="str">
        <f aca="false">IF(INDEX(Participants!$G$5:$G$13,Calculs!$L67,1)="","",INDEX(Participants!$G$5:$G$13,Calculs!$L67,1))</f>
        <v/>
      </c>
      <c r="G47" s="41"/>
      <c r="H47" s="37" t="str">
        <f aca="false">INDEX(Participants!$H$5:$H$13,Calculs!$C67,1)</f>
        <v/>
      </c>
      <c r="I47" s="38" t="str">
        <f aca="false">IF(INDEX(Participants!$G$5:$G$13,Calculs!$M67,1)="","",INDEX(Participants!$G$5:$G$13,Calculs!$M67,1))</f>
        <v/>
      </c>
      <c r="J47" s="41"/>
      <c r="K47" s="39"/>
    </row>
    <row r="49" customFormat="false" ht="16.45" hidden="false" customHeight="tru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7 K9:K12 K14:K17 K19:K22 K24:K27 K29:K32 K34:K37 K39:K42 K44:K47" type="list">
      <formula1>",B,J"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U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2" activeCellId="0" sqref="C2"/>
    </sheetView>
  </sheetViews>
  <sheetFormatPr defaultRowHeight="19.25" zeroHeight="false" outlineLevelRow="0" outlineLevelCol="0"/>
  <cols>
    <col collapsed="false" customWidth="true" hidden="false" outlineLevel="0" max="1" min="1" style="2" width="9.37"/>
    <col collapsed="false" customWidth="true" hidden="false" outlineLevel="0" max="2" min="2" style="2" width="18.52"/>
    <col collapsed="false" customWidth="true" hidden="false" outlineLevel="0" max="11" min="3" style="2" width="2.87"/>
    <col collapsed="false" customWidth="true" hidden="false" outlineLevel="0" max="12" min="12" style="2" width="4.21"/>
    <col collapsed="false" customWidth="true" hidden="false" outlineLevel="0" max="13" min="13" style="2" width="4.39"/>
    <col collapsed="false" customWidth="true" hidden="false" outlineLevel="0" max="14" min="14" style="2" width="4.7"/>
    <col collapsed="false" customWidth="true" hidden="false" outlineLevel="0" max="15" min="15" style="2" width="5.87"/>
    <col collapsed="false" customWidth="true" hidden="true" outlineLevel="0" max="16" min="16" style="2" width="5.25"/>
    <col collapsed="false" customWidth="true" hidden="true" outlineLevel="0" max="17" min="17" style="2" width="5.87"/>
    <col collapsed="false" customWidth="true" hidden="true" outlineLevel="0" max="18" min="18" style="2" width="12.13"/>
    <col collapsed="false" customWidth="true" hidden="true" outlineLevel="0" max="19" min="19" style="2" width="23"/>
    <col collapsed="false" customWidth="true" hidden="false" outlineLevel="0" max="21" min="20" style="2" width="12.13"/>
    <col collapsed="false" customWidth="true" hidden="false" outlineLevel="0" max="254" min="22" style="2" width="12.25"/>
    <col collapsed="false" customWidth="true" hidden="false" outlineLevel="0" max="1023" min="255" style="0" width="12.13"/>
    <col collapsed="false" customWidth="true" hidden="false" outlineLevel="0" max="1025" min="1024" style="0" width="8.36"/>
  </cols>
  <sheetData>
    <row r="1" customFormat="false" ht="51.75" hidden="false" customHeight="true" outlineLevel="0" collapsed="false"/>
    <row r="2" customFormat="false" ht="141.75" hidden="false" customHeight="true" outlineLevel="0" collapsed="false">
      <c r="B2" s="48" t="s">
        <v>15</v>
      </c>
      <c r="C2" s="49" t="str">
        <f aca="true">INDIRECT(ADDRESS(COLUMN(),2,4))</f>
        <v/>
      </c>
      <c r="D2" s="50" t="str">
        <f aca="true">INDIRECT(ADDRESS(COLUMN(),2,4))</f>
        <v/>
      </c>
      <c r="E2" s="50" t="str">
        <f aca="true">INDIRECT(ADDRESS(COLUMN(),2,4))</f>
        <v/>
      </c>
      <c r="F2" s="50" t="str">
        <f aca="true">INDIRECT(ADDRESS(COLUMN(),2,4))</f>
        <v/>
      </c>
      <c r="G2" s="50" t="str">
        <f aca="true">INDIRECT(ADDRESS(COLUMN(),2,4))</f>
        <v/>
      </c>
      <c r="H2" s="50" t="str">
        <f aca="true">INDIRECT(ADDRESS(COLUMN(),2,4))</f>
        <v/>
      </c>
      <c r="I2" s="50" t="str">
        <f aca="true">INDIRECT(ADDRESS(COLUMN(),2,4))</f>
        <v/>
      </c>
      <c r="J2" s="50" t="str">
        <f aca="true">INDIRECT(ADDRESS(COLUMN(),2,4))</f>
        <v/>
      </c>
      <c r="K2" s="50" t="str">
        <f aca="true">INDIRECT(ADDRESS(COLUMN(),2,4))</f>
        <v/>
      </c>
      <c r="L2" s="51" t="s">
        <v>16</v>
      </c>
      <c r="M2" s="52" t="s">
        <v>17</v>
      </c>
      <c r="N2" s="53" t="s">
        <v>18</v>
      </c>
      <c r="O2" s="54" t="s">
        <v>19</v>
      </c>
      <c r="P2" s="55"/>
      <c r="Q2" s="56"/>
      <c r="R2" s="56"/>
      <c r="S2" s="56" t="s">
        <v>20</v>
      </c>
    </row>
    <row r="3" customFormat="false" ht="20" hidden="false" customHeight="true" outlineLevel="0" collapsed="false">
      <c r="B3" s="57" t="str">
        <f aca="false">Participants!$H5</f>
        <v/>
      </c>
      <c r="C3" s="58"/>
      <c r="D3" s="5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E3" s="5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F3" s="5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G3" s="5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H3" s="5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I3" s="5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J3" s="5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K3" s="5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L3" s="60"/>
      <c r="M3" s="61" t="str">
        <f aca="false">IF(AND($C3="",$D3="",$E3="",$F3="",$G3="",$H3="",$I3="",$J3="",$K3=""),"",SUM($C3:$L3))</f>
        <v/>
      </c>
      <c r="N3" s="62" t="str">
        <f aca="false">IF($M3="","",ROUND(100*SUM($C3:$L3)/COUNT($C3:$K3),1))</f>
        <v/>
      </c>
      <c r="O3" s="63" t="str">
        <f aca="false">IF($S$13=0,"",IF($M3="","",INDEX($R$3:$R$11,MATCH($N3,$Q$3:$Q$11,-1),1)))</f>
        <v/>
      </c>
      <c r="P3" s="64" t="n">
        <f aca="false">COUNTIF(Calculs!$N$24:$N$71,CONCATENATE("=",Calculs!$A3))</f>
        <v>0</v>
      </c>
      <c r="Q3" s="2" t="e">
        <f aca="false">LARGE($N$3:$N$11,$R3)</f>
        <v>#VALUE!</v>
      </c>
      <c r="R3" s="2" t="n">
        <v>1</v>
      </c>
      <c r="S3" s="65" t="str">
        <f aca="false">IF(Calculs!$N$75=Calculs!$O$76,INDEX($B$3:$B$11,MATCH($R3,$O$3:$O$11,0),1),"")</f>
        <v/>
      </c>
    </row>
    <row r="4" customFormat="false" ht="20" hidden="false" customHeight="true" outlineLevel="0" collapsed="false">
      <c r="B4" s="66" t="str">
        <f aca="false">Participants!$H6</f>
        <v/>
      </c>
      <c r="C4" s="67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D4" s="68"/>
      <c r="E4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F4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G4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H4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I4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J4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K4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L4" s="70"/>
      <c r="M4" s="71" t="str">
        <f aca="false">IF(AND($C4="",$D4="",$E4="",$F4="",$G4="",$H4="",$I4="",$J4="",$K4=""),"",SUM($C4:$L4))</f>
        <v/>
      </c>
      <c r="N4" s="69" t="str">
        <f aca="false">IF($M4="","",ROUND(100*SUM($C4:$L4)/COUNT($C4:$K4),1))</f>
        <v/>
      </c>
      <c r="O4" s="72" t="str">
        <f aca="false">IF($S$13=0,"",IF($M4="","",INDEX($R$3:$R$11,MATCH($N4,$Q$3:$Q$11,-1),1)))</f>
        <v/>
      </c>
      <c r="P4" s="64" t="n">
        <f aca="false">COUNTIF(Calculs!$N$24:$N$71,CONCATENATE("=",Calculs!$A4))</f>
        <v>0</v>
      </c>
      <c r="Q4" s="2" t="e">
        <f aca="false">LARGE($N$3:$N$11,$R4)</f>
        <v>#VALUE!</v>
      </c>
      <c r="R4" s="2" t="n">
        <v>2</v>
      </c>
      <c r="S4" s="65" t="str">
        <f aca="false">IF(Calculs!$N$75=Calculs!$O$76,INDEX($B$3:$B$11,MATCH($R4,$O$3:$O$11,0),1),"")</f>
        <v/>
      </c>
    </row>
    <row r="5" customFormat="false" ht="20" hidden="false" customHeight="true" outlineLevel="0" collapsed="false">
      <c r="B5" s="73" t="str">
        <f aca="false">Participants!$H7</f>
        <v/>
      </c>
      <c r="C5" s="67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D5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E5" s="68"/>
      <c r="F5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G5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H5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I5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J5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K5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L5" s="70"/>
      <c r="M5" s="71" t="str">
        <f aca="false">IF(AND($C5="",$D5="",$E5="",$F5="",$G5="",$H5="",$I5="",$J5="",$K5=""),"",SUM($C5:$L5))</f>
        <v/>
      </c>
      <c r="N5" s="69" t="str">
        <f aca="false">IF($M5="","",ROUND(100*SUM($C5:$L5)/COUNT($C5:$K5),1))</f>
        <v/>
      </c>
      <c r="O5" s="72" t="str">
        <f aca="false">IF($S$13=0,"",IF($M5="","",INDEX($R$3:$R$11,MATCH($N5,$Q$3:$Q$11,-1),1)))</f>
        <v/>
      </c>
      <c r="P5" s="64" t="n">
        <f aca="false">COUNTIF(Calculs!$N$24:$N$71,CONCATENATE("=",Calculs!$A5))</f>
        <v>0</v>
      </c>
      <c r="Q5" s="2" t="e">
        <f aca="false">LARGE($N$3:$N$11,$R5)</f>
        <v>#VALUE!</v>
      </c>
      <c r="R5" s="2" t="n">
        <v>3</v>
      </c>
      <c r="S5" s="65" t="str">
        <f aca="false">IF(Calculs!$N$75=Calculs!$O$76,INDEX($B$3:$B$11,MATCH($R5,$O$3:$O$11,0),1),"")</f>
        <v/>
      </c>
    </row>
    <row r="6" customFormat="false" ht="20" hidden="false" customHeight="true" outlineLevel="0" collapsed="false">
      <c r="B6" s="73" t="str">
        <f aca="false">Participants!$H8</f>
        <v/>
      </c>
      <c r="C6" s="67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D6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E6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F6" s="68"/>
      <c r="G6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H6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I6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J6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K6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L6" s="70"/>
      <c r="M6" s="71" t="str">
        <f aca="false">IF(AND($C6="",$D6="",$E6="",$F6="",$G6="",$H6="",$I6="",$J6="",$K6=""),"",SUM($C6:$L6))</f>
        <v/>
      </c>
      <c r="N6" s="69" t="str">
        <f aca="false">IF($M6="","",ROUND(100*SUM($C6:$L6)/COUNT($C6:$K6),1))</f>
        <v/>
      </c>
      <c r="O6" s="72" t="str">
        <f aca="false">IF($S$13=0,"",IF($M6="","",INDEX($R$3:$R$11,MATCH($N6,$Q$3:$Q$11,-1),1)))</f>
        <v/>
      </c>
      <c r="P6" s="64" t="n">
        <f aca="false">COUNTIF(Calculs!$N$24:$N$71,CONCATENATE("=",Calculs!$A6))</f>
        <v>0</v>
      </c>
      <c r="Q6" s="2" t="e">
        <f aca="false">LARGE($N$3:$N$11,$R6)</f>
        <v>#VALUE!</v>
      </c>
      <c r="R6" s="2" t="n">
        <v>4</v>
      </c>
      <c r="S6" s="65" t="str">
        <f aca="false">IF(Calculs!$N$75=Calculs!$O$76,INDEX($B$3:$B$11,MATCH($R6,$O$3:$O$11,0),1),"")</f>
        <v/>
      </c>
    </row>
    <row r="7" customFormat="false" ht="20" hidden="false" customHeight="true" outlineLevel="0" collapsed="false">
      <c r="B7" s="73" t="str">
        <f aca="false">Participants!$H9</f>
        <v/>
      </c>
      <c r="C7" s="67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D7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E7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F7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G7" s="68"/>
      <c r="H7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I7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J7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K7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L7" s="70"/>
      <c r="M7" s="71" t="str">
        <f aca="false">IF(AND($C7="",$D7="",$E7="",$F7="",$G7="",$H7="",$I7="",$J7="",$K7=""),"",SUM($C7:$L7))</f>
        <v/>
      </c>
      <c r="N7" s="69" t="str">
        <f aca="false">IF($M7="","",ROUND(100*SUM($C7:$L7)/COUNT($C7:$K7),1))</f>
        <v/>
      </c>
      <c r="O7" s="72" t="str">
        <f aca="false">IF($S$13=0,"",IF($M7="","",INDEX($R$3:$R$11,MATCH($N7,$Q$3:$Q$11,-1),1)))</f>
        <v/>
      </c>
      <c r="P7" s="64" t="n">
        <f aca="false">COUNTIF(Calculs!$N$24:$N$71,CONCATENATE("=",Calculs!$A7))</f>
        <v>0</v>
      </c>
      <c r="Q7" s="2" t="e">
        <f aca="false">LARGE($N$3:$N$11,$R7)</f>
        <v>#VALUE!</v>
      </c>
      <c r="R7" s="2" t="n">
        <v>5</v>
      </c>
      <c r="S7" s="65" t="str">
        <f aca="false">IF(Calculs!$N$75=Calculs!$O$76,INDEX($B$3:$B$11,MATCH($R7,$O$3:$O$11,0),1),"")</f>
        <v/>
      </c>
    </row>
    <row r="8" customFormat="false" ht="20" hidden="false" customHeight="true" outlineLevel="0" collapsed="false">
      <c r="B8" s="73" t="str">
        <f aca="false">Participants!$H10</f>
        <v/>
      </c>
      <c r="C8" s="67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D8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E8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F8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G8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H8" s="68"/>
      <c r="I8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J8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K8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L8" s="70"/>
      <c r="M8" s="71" t="str">
        <f aca="false">IF(AND($C8="",$D8="",$E8="",$F8="",$G8="",$H8="",$I8="",$J8="",$K8=""),"",SUM($C8:$L8))</f>
        <v/>
      </c>
      <c r="N8" s="69" t="str">
        <f aca="false">IF($M8="","",ROUND(100*SUM($C8:$L8)/COUNT($C8:$K8),1))</f>
        <v/>
      </c>
      <c r="O8" s="72" t="str">
        <f aca="false">IF($S$13=0,"",IF($M8="","",INDEX($R$3:$R$11,MATCH($N8,$Q$3:$Q$11,-1),1)))</f>
        <v/>
      </c>
      <c r="P8" s="64" t="n">
        <f aca="false">COUNTIF(Calculs!$N$24:$N$71,CONCATENATE("=",Calculs!$A8))</f>
        <v>0</v>
      </c>
      <c r="Q8" s="2" t="e">
        <f aca="false">LARGE($N$3:$N$11,$R8)</f>
        <v>#VALUE!</v>
      </c>
      <c r="R8" s="2" t="n">
        <v>6</v>
      </c>
      <c r="S8" s="65" t="str">
        <f aca="false">IF(Calculs!$N$75=Calculs!$O$76,INDEX($B$3:$B$11,MATCH($R8,$O$3:$O$11,0),1),"")</f>
        <v/>
      </c>
    </row>
    <row r="9" customFormat="false" ht="20" hidden="false" customHeight="true" outlineLevel="0" collapsed="false">
      <c r="B9" s="73" t="str">
        <f aca="false">Participants!$H11</f>
        <v/>
      </c>
      <c r="C9" s="67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D9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E9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F9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G9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H9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I9" s="68"/>
      <c r="J9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K9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L9" s="70"/>
      <c r="M9" s="71" t="str">
        <f aca="false">IF(AND($C9="",$D9="",$E9="",$F9="",$G9="",$H9="",$I9="",$J9="",$K9=""),"",SUM($C9:$L9))</f>
        <v/>
      </c>
      <c r="N9" s="69" t="str">
        <f aca="false">IF($M9="","",ROUND(100*SUM($C9:$L9)/COUNT($C9:$K9),1))</f>
        <v/>
      </c>
      <c r="O9" s="72" t="str">
        <f aca="false">IF($S$13=0,"",IF($M9="","",INDEX($R$3:$R$11,MATCH($N9,$Q$3:$Q$11,-1),1)))</f>
        <v/>
      </c>
      <c r="P9" s="64" t="n">
        <f aca="false">COUNTIF(Calculs!$N$24:$N$71,CONCATENATE("=",Calculs!$A9))</f>
        <v>0</v>
      </c>
      <c r="Q9" s="2" t="e">
        <f aca="false">LARGE($N$3:$N$11,$R9)</f>
        <v>#VALUE!</v>
      </c>
      <c r="R9" s="2" t="n">
        <v>7</v>
      </c>
      <c r="S9" s="65" t="str">
        <f aca="false">IF(Calculs!$N$75=Calculs!$O$76,INDEX($B$3:$B$11,MATCH($R9,$O$3:$O$11,0),1),"")</f>
        <v/>
      </c>
    </row>
    <row r="10" customFormat="false" ht="20" hidden="false" customHeight="true" outlineLevel="0" collapsed="false">
      <c r="B10" s="73" t="str">
        <f aca="false">Participants!$H12</f>
        <v/>
      </c>
      <c r="C10" s="67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D10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E10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F10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G10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H10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I10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J10" s="68"/>
      <c r="K10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L10" s="70"/>
      <c r="M10" s="71" t="str">
        <f aca="false">IF(AND($C10="",$D10="",$E10="",$F10="",$G10="",$H10="",$I10="",$J10="",$K10=""),"",SUM($C10:$L10))</f>
        <v/>
      </c>
      <c r="N10" s="69" t="str">
        <f aca="false">IF($M10="","",ROUND(100*SUM($C10:$L10)/COUNT($C10:$K10),1))</f>
        <v/>
      </c>
      <c r="O10" s="72" t="str">
        <f aca="false">IF($S$13=0,"",IF($M10="","",INDEX($R$3:$R$11,MATCH($N10,$Q$3:$Q$11,-1),1)))</f>
        <v/>
      </c>
      <c r="P10" s="64" t="n">
        <f aca="false">COUNTIF(Calculs!$N$24:$N$71,CONCATENATE("=",Calculs!$A10))</f>
        <v>0</v>
      </c>
      <c r="Q10" s="2" t="e">
        <f aca="false">LARGE($N$3:$N$11,$R10)</f>
        <v>#VALUE!</v>
      </c>
      <c r="R10" s="2" t="n">
        <v>8</v>
      </c>
      <c r="S10" s="65" t="str">
        <f aca="false">IF(Calculs!$N$75=Calculs!$O$76,INDEX($B$3:$B$11,MATCH($R10,$O$3:$O$11,0),1),"")</f>
        <v/>
      </c>
    </row>
    <row r="11" customFormat="false" ht="20" hidden="false" customHeight="true" outlineLevel="0" collapsed="false">
      <c r="B11" s="73" t="str">
        <f aca="false">Participants!$H13</f>
        <v/>
      </c>
      <c r="C11" s="67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D11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E11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F11" s="69" t="str">
        <f aca="false">IF(INDEX(Calculs!$N$24:$N$71,MATCH(CONCATENATE(CHOOSE(ROW()-1,"A","B","C","D","E","F","G","H","I","J","K","L","M"),COLUMN()," ",CHOOSE(COLUMN()-1,"A","B","C","D","E","F","G","H","I","J","K","L","M"),ROW()),Calculs!$R$24:$R$71,0),1)="","",IF(INDEX(Calculs!$N$24:$N$71,MATCH(CONCATENATE(CHOOSE(ROW()-1,"A","B","C","D","E","F","G","H","I","J","K","L","M"),COLUMN()," ",CHOOSE(COLUMN()-1,"A","B","C","D","E","F","G","H","I","J","K","L","M"),ROW()),Calculs!$R$24:$R$71,0),1)=(ROW()-2),1,0))</f>
        <v/>
      </c>
      <c r="G11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H11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I11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J11" s="69" t="str">
        <f aca="false">IF(INDEX(Calculs!$N$24:$N$71,MATCH(CONCATENATE(CHOOSE(COLUMN()-1,"A","B","C","D","E","F","G","H","I","J","K","L","M"),ROW()," ",CHOOSE(ROW()-1,"A","B","C","D","E","F","G","H","I","J","K","L","M"),COLUMN()),Calculs!$R$24:$R$71,0),1)="","",IF(INDEX(Calculs!$N$24:$N$71,MATCH(CONCATENATE(CHOOSE(COLUMN()-1,"A","B","C","D","E","F","G","H","I","J","K","L","M"),ROW()," ",CHOOSE(ROW()-1,"A","B","C","D","E","F","G","H","I","J","K","L","M"),COLUMN()),Calculs!$R$24:$R$71,0),1)=(ROW()-2),1,0))</f>
        <v/>
      </c>
      <c r="K11" s="68"/>
      <c r="L11" s="70"/>
      <c r="M11" s="71" t="str">
        <f aca="false">IF(AND($C11="",$D11="",$E11="",$F11="",$G11="",$H11="",$I11="",$J11="",$K11=""),"",SUM($C11:$L11))</f>
        <v/>
      </c>
      <c r="N11" s="69" t="str">
        <f aca="false">IF($M11="","",ROUND(100*SUM($C11:$L11)/COUNT($C11:$K11),1))</f>
        <v/>
      </c>
      <c r="O11" s="72" t="str">
        <f aca="false">IF($S$13=0,"",IF($M11="","",INDEX($R$3:$R$11,MATCH($N11,$Q$3:$Q$11,-1),1)))</f>
        <v/>
      </c>
      <c r="P11" s="64" t="n">
        <f aca="false">COUNTIF(Calculs!$N$24:$N$71,CONCATENATE("=",Calculs!$A11))</f>
        <v>0</v>
      </c>
      <c r="Q11" s="2" t="e">
        <f aca="false">LARGE($N$3:$N$11,$R11)</f>
        <v>#VALUE!</v>
      </c>
      <c r="R11" s="2" t="n">
        <v>9</v>
      </c>
      <c r="S11" s="65" t="str">
        <f aca="false">IF(Calculs!$N$75=Calculs!$O$76,INDEX($B$3:$B$11,MATCH($R11,$O$3:$O$11,0),1),"")</f>
        <v/>
      </c>
    </row>
    <row r="12" customFormat="false" ht="16.5" hidden="false" customHeight="true" outlineLevel="0" collapsed="false">
      <c r="B12" s="74" t="str">
        <f aca="false">CONCATENATE("Résultat ",IF(Calculs!$N$75=Calculs!$O$76,"définitif ","provisoire "),"après ",Calculs!$N$75,IF(Calculs!$N$75&gt;1," matchs "," match "),"/",Calculs!$O$76)</f>
        <v>Résultat provisoire après 0 match /36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</row>
    <row r="13" customFormat="false" ht="17.25" hidden="false" customHeight="true" outlineLevel="0" collapsed="false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2" t="n">
        <f aca="false">COUNT($Q$3:$Q$11)</f>
        <v>0</v>
      </c>
    </row>
    <row r="14" customFormat="false" ht="17" hidden="false" customHeight="true" outlineLevel="0" collapsed="false">
      <c r="U14" s="65"/>
    </row>
    <row r="15" customFormat="false" ht="19.25" hidden="true" customHeight="true" outlineLevel="0" collapsed="false">
      <c r="U15" s="65"/>
    </row>
    <row r="1048576" customFormat="false" ht="12.8" hidden="false" customHeight="true" outlineLevel="0" collapsed="false"/>
  </sheetData>
  <sheetProtection sheet="true" objects="true" scenarios="true" selectLockedCells="true"/>
  <mergeCells count="1">
    <mergeCell ref="B12:Q12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7" activeCellId="0" sqref="B17"/>
    </sheetView>
  </sheetViews>
  <sheetFormatPr defaultRowHeight="18" zeroHeight="false" outlineLevelRow="0" outlineLevelCol="0"/>
  <cols>
    <col collapsed="false" customWidth="true" hidden="false" outlineLevel="0" max="1" min="1" style="2" width="12.5"/>
    <col collapsed="false" customWidth="true" hidden="false" outlineLevel="0" max="2" min="2" style="2" width="5.13"/>
    <col collapsed="false" customWidth="true" hidden="false" outlineLevel="0" max="3" min="3" style="2" width="1.12"/>
    <col collapsed="false" customWidth="true" hidden="false" outlineLevel="0" max="4" min="4" style="2" width="24"/>
    <col collapsed="false" customWidth="true" hidden="false" outlineLevel="0" max="5" min="5" style="2" width="1.12"/>
    <col collapsed="false" customWidth="true" hidden="false" outlineLevel="0" max="6" min="6" style="2" width="5.87"/>
    <col collapsed="false" customWidth="true" hidden="false" outlineLevel="0" max="1025" min="7" style="2" width="12.25"/>
  </cols>
  <sheetData>
    <row r="1" customFormat="false" ht="176.55" hidden="false" customHeight="true" outlineLevel="0" collapsed="false"/>
    <row r="2" customFormat="false" ht="15" hidden="false" customHeight="false" outlineLevel="0" collapsed="false">
      <c r="B2" s="79" t="s">
        <v>21</v>
      </c>
      <c r="C2" s="79"/>
      <c r="D2" s="79"/>
      <c r="E2" s="79"/>
      <c r="F2" s="79"/>
    </row>
    <row r="3" customFormat="false" ht="21" hidden="false" customHeight="true" outlineLevel="0" collapsed="false">
      <c r="B3" s="14" t="s">
        <v>22</v>
      </c>
      <c r="C3" s="14"/>
      <c r="D3" s="14" t="s">
        <v>5</v>
      </c>
      <c r="E3" s="14"/>
      <c r="F3" s="14" t="s">
        <v>23</v>
      </c>
    </row>
    <row r="4" customFormat="false" ht="21" hidden="false" customHeight="true" outlineLevel="0" collapsed="false">
      <c r="B4" s="17" t="n">
        <v>1</v>
      </c>
      <c r="C4" s="80"/>
      <c r="D4" s="81" t="str">
        <f aca="false">IF(ISERROR(Résultats!$S3),"",IF(Résultats!$S3="","",Résultats!$S3))</f>
        <v/>
      </c>
      <c r="E4" s="80"/>
      <c r="F4" s="17" t="str">
        <f aca="false">IF($D4="","",INDEX(Résultats!$M$3:$M$11,MATCH(Résultats!$R3,Résultats!$O$3:$O$11,0),1))</f>
        <v/>
      </c>
    </row>
    <row r="5" customFormat="false" ht="21" hidden="false" customHeight="true" outlineLevel="0" collapsed="false">
      <c r="B5" s="17" t="n">
        <v>2</v>
      </c>
      <c r="C5" s="82"/>
      <c r="D5" s="81" t="str">
        <f aca="false">IF(ISERROR(Résultats!$S4),"",IF(Résultats!$S4="","",Résultats!$S4))</f>
        <v/>
      </c>
      <c r="E5" s="82"/>
      <c r="F5" s="17" t="str">
        <f aca="false">IF($D5="","",INDEX(Résultats!$M$3:$M$11,MATCH(Résultats!$R4,Résultats!$O$3:$O$11,0),1))</f>
        <v/>
      </c>
    </row>
    <row r="6" customFormat="false" ht="21" hidden="false" customHeight="true" outlineLevel="0" collapsed="false">
      <c r="B6" s="17" t="n">
        <v>3</v>
      </c>
      <c r="C6" s="82"/>
      <c r="D6" s="81" t="str">
        <f aca="false">IF(ISERROR(Résultats!$S5),"",IF(Résultats!$S5="","",Résultats!$S5))</f>
        <v/>
      </c>
      <c r="E6" s="82"/>
      <c r="F6" s="17" t="str">
        <f aca="false">IF($D6="","",INDEX(Résultats!$M$3:$M$11,MATCH(Résultats!$R5,Résultats!$O$3:$O$11,0),1))</f>
        <v/>
      </c>
    </row>
    <row r="7" customFormat="false" ht="21" hidden="false" customHeight="true" outlineLevel="0" collapsed="false">
      <c r="B7" s="17" t="n">
        <v>4</v>
      </c>
      <c r="C7" s="82"/>
      <c r="D7" s="81" t="str">
        <f aca="false">IF(ISERROR(Résultats!$S6),"",IF(Résultats!$S6="","",Résultats!$S6))</f>
        <v/>
      </c>
      <c r="E7" s="82"/>
      <c r="F7" s="17" t="str">
        <f aca="false">IF($D7="","",INDEX(Résultats!$M$3:$M$11,MATCH(Résultats!$R6,Résultats!$O$3:$O$11,0),1))</f>
        <v/>
      </c>
    </row>
    <row r="8" customFormat="false" ht="21" hidden="false" customHeight="true" outlineLevel="0" collapsed="false">
      <c r="B8" s="17" t="n">
        <v>5</v>
      </c>
      <c r="C8" s="82"/>
      <c r="D8" s="81" t="str">
        <f aca="false">IF(ISERROR(Résultats!$S7),"",IF(Résultats!$S7="","",Résultats!$S7))</f>
        <v/>
      </c>
      <c r="E8" s="82"/>
      <c r="F8" s="17" t="str">
        <f aca="false">IF($D8="","",INDEX(Résultats!$M$3:$M$11,MATCH(Résultats!$R7,Résultats!$O$3:$O$11,0),1))</f>
        <v/>
      </c>
    </row>
    <row r="9" customFormat="false" ht="21" hidden="false" customHeight="true" outlineLevel="0" collapsed="false">
      <c r="B9" s="17" t="n">
        <v>6</v>
      </c>
      <c r="C9" s="82"/>
      <c r="D9" s="81" t="str">
        <f aca="false">IF(ISERROR(Résultats!$S8),"",IF(Résultats!$S8="","",Résultats!$S8))</f>
        <v/>
      </c>
      <c r="E9" s="82"/>
      <c r="F9" s="17" t="str">
        <f aca="false">IF($D9="","",INDEX(Résultats!$M$3:$M$11,MATCH(Résultats!$R8,Résultats!$O$3:$O$11,0),1))</f>
        <v/>
      </c>
    </row>
    <row r="10" customFormat="false" ht="21" hidden="false" customHeight="true" outlineLevel="0" collapsed="false">
      <c r="B10" s="17" t="n">
        <v>7</v>
      </c>
      <c r="C10" s="82"/>
      <c r="D10" s="81" t="str">
        <f aca="false">IF(ISERROR(Résultats!$S9),"",IF(Résultats!$S9="","",Résultats!$S9))</f>
        <v/>
      </c>
      <c r="E10" s="82"/>
      <c r="F10" s="17" t="str">
        <f aca="false">IF($D10="","",INDEX(Résultats!$M$3:$M$11,MATCH(Résultats!$R9,Résultats!$O$3:$O$11,0),1))</f>
        <v/>
      </c>
    </row>
    <row r="11" customFormat="false" ht="21" hidden="false" customHeight="true" outlineLevel="0" collapsed="false">
      <c r="B11" s="17" t="n">
        <v>8</v>
      </c>
      <c r="C11" s="82"/>
      <c r="D11" s="81" t="str">
        <f aca="false">IF(ISERROR(Résultats!$S10),"",IF(Résultats!$S10="","",Résultats!$S10))</f>
        <v/>
      </c>
      <c r="E11" s="82"/>
      <c r="F11" s="17" t="str">
        <f aca="false">IF($D11="","",INDEX(Résultats!$M$3:$M$11,MATCH(Résultats!$R10,Résultats!$O$3:$O$11,0),1))</f>
        <v/>
      </c>
    </row>
    <row r="12" customFormat="false" ht="21" hidden="false" customHeight="true" outlineLevel="0" collapsed="false">
      <c r="B12" s="17" t="n">
        <v>9</v>
      </c>
      <c r="C12" s="83"/>
      <c r="D12" s="81" t="str">
        <f aca="false">IF(ISERROR(Résultats!$S11),"",IF(Résultats!$S11="","",Résultats!$S11))</f>
        <v/>
      </c>
      <c r="E12" s="83"/>
      <c r="F12" s="17" t="str">
        <f aca="false">IF($D12="","",INDEX(Résultats!$M$3:$M$11,MATCH(Résultats!$R11,Résultats!$O$3:$O$11,0),1))</f>
        <v/>
      </c>
    </row>
    <row r="17" customFormat="false" ht="18" hidden="false" customHeight="true" outlineLevel="0" collapsed="false">
      <c r="A17" s="84" t="s">
        <v>24</v>
      </c>
      <c r="B17" s="85"/>
      <c r="D17" s="86"/>
      <c r="E17" s="87" t="s">
        <v>25</v>
      </c>
    </row>
    <row r="1048576" customFormat="false" ht="12.8" hidden="false" customHeight="tru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false" showRowColHeaders="true" showZeros="true" rightToLeft="false" tabSelected="false" showOutlineSymbols="true" defaultGridColor="true" view="normal" topLeftCell="A75" colorId="64" zoomScale="100" zoomScaleNormal="100" zoomScalePageLayoutView="100" workbookViewId="0">
      <selection pane="topLeft" activeCell="L29" activeCellId="0" sqref="L29"/>
    </sheetView>
  </sheetViews>
  <sheetFormatPr defaultRowHeight="19.25" zeroHeight="false" outlineLevelRow="0" outlineLevelCol="0"/>
  <cols>
    <col collapsed="false" customWidth="true" hidden="false" outlineLevel="0" max="1" min="1" style="88" width="4.6"/>
    <col collapsed="false" customWidth="true" hidden="false" outlineLevel="0" max="10" min="2" style="88" width="2.97"/>
    <col collapsed="false" customWidth="true" hidden="false" outlineLevel="0" max="17" min="11" style="88" width="3.7"/>
    <col collapsed="false" customWidth="true" hidden="false" outlineLevel="0" max="255" min="18" style="88" width="2.97"/>
    <col collapsed="false" customWidth="true" hidden="false" outlineLevel="0" max="1025" min="256" style="89" width="2.97"/>
  </cols>
  <sheetData>
    <row r="1" customFormat="false" ht="15" hidden="false" customHeight="true" outlineLevel="0" collapsed="false">
      <c r="A1" s="90" t="s">
        <v>26</v>
      </c>
    </row>
    <row r="2" customFormat="false" ht="15" hidden="false" customHeight="true" outlineLevel="0" collapsed="false">
      <c r="A2" s="91" t="s">
        <v>27</v>
      </c>
      <c r="B2" s="91" t="n">
        <v>1</v>
      </c>
      <c r="C2" s="91" t="n">
        <v>2</v>
      </c>
      <c r="D2" s="91" t="n">
        <v>3</v>
      </c>
      <c r="E2" s="91" t="n">
        <v>4</v>
      </c>
      <c r="F2" s="91" t="n">
        <v>5</v>
      </c>
      <c r="G2" s="91" t="n">
        <v>6</v>
      </c>
      <c r="H2" s="91" t="n">
        <v>7</v>
      </c>
      <c r="I2" s="91" t="n">
        <v>8</v>
      </c>
      <c r="J2" s="91" t="n">
        <v>9</v>
      </c>
      <c r="L2" s="92" t="s">
        <v>28</v>
      </c>
      <c r="M2" s="92" t="s">
        <v>29</v>
      </c>
      <c r="N2" s="92" t="s">
        <v>30</v>
      </c>
      <c r="O2" s="92" t="s">
        <v>31</v>
      </c>
      <c r="IS2" s="89"/>
      <c r="IT2" s="89"/>
      <c r="IU2" s="89"/>
      <c r="AMJ2" s="0"/>
    </row>
    <row r="3" customFormat="false" ht="15" hidden="false" customHeight="true" outlineLevel="0" collapsed="false">
      <c r="A3" s="91" t="n">
        <v>1</v>
      </c>
      <c r="B3" s="93"/>
      <c r="C3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D3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E3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F3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G3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H3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I3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J3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K3" s="91" t="n">
        <v>1</v>
      </c>
      <c r="L3" s="88" t="n">
        <f aca="false">COUNTIF($B3:$J3,"=1")</f>
        <v>2</v>
      </c>
      <c r="M3" s="88" t="n">
        <f aca="false">COUNTIF($B3:$J3,"=2")</f>
        <v>1</v>
      </c>
      <c r="N3" s="88" t="n">
        <f aca="false">COUNTIF($B3:$J3,"=3")</f>
        <v>2</v>
      </c>
      <c r="O3" s="88" t="n">
        <f aca="false">COUNTIF($B3:$J3,"=4")</f>
        <v>3</v>
      </c>
      <c r="P3" s="92" t="n">
        <f aca="false">SUM(L3:O3)</f>
        <v>8</v>
      </c>
      <c r="IS3" s="89"/>
      <c r="IT3" s="89"/>
      <c r="IU3" s="89"/>
      <c r="AMJ3" s="0"/>
    </row>
    <row r="4" customFormat="false" ht="15" hidden="false" customHeight="true" outlineLevel="0" collapsed="false">
      <c r="A4" s="91" t="n">
        <v>2</v>
      </c>
      <c r="B4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C4" s="93"/>
      <c r="D4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E4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F4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G4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H4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I4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J4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K4" s="91" t="n">
        <v>2</v>
      </c>
      <c r="L4" s="88" t="n">
        <f aca="false">COUNTIF($B4:$J4,"=1")</f>
        <v>3</v>
      </c>
      <c r="M4" s="88" t="n">
        <f aca="false">COUNTIF($B4:$J4,"=2")</f>
        <v>0</v>
      </c>
      <c r="N4" s="88" t="n">
        <f aca="false">COUNTIF($B4:$J4,"=3")</f>
        <v>2</v>
      </c>
      <c r="O4" s="88" t="n">
        <f aca="false">COUNTIF($B4:$J4,"=4")</f>
        <v>3</v>
      </c>
      <c r="P4" s="92" t="n">
        <f aca="false">SUM(L4:O4)</f>
        <v>8</v>
      </c>
      <c r="IS4" s="89"/>
      <c r="IT4" s="89"/>
      <c r="IU4" s="89"/>
      <c r="AMJ4" s="0"/>
    </row>
    <row r="5" customFormat="false" ht="15" hidden="false" customHeight="true" outlineLevel="0" collapsed="false">
      <c r="A5" s="91" t="n">
        <v>3</v>
      </c>
      <c r="B5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C5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D5" s="93"/>
      <c r="E5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F5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G5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H5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I5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J5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K5" s="91" t="n">
        <v>3</v>
      </c>
      <c r="L5" s="88" t="n">
        <f aca="false">COUNTIF($B5:$J5,"=1")</f>
        <v>1</v>
      </c>
      <c r="M5" s="88" t="n">
        <f aca="false">COUNTIF($B5:$J5,"=2")</f>
        <v>4</v>
      </c>
      <c r="N5" s="88" t="n">
        <f aca="false">COUNTIF($B5:$J5,"=3")</f>
        <v>1</v>
      </c>
      <c r="O5" s="88" t="n">
        <f aca="false">COUNTIF($B5:$J5,"=4")</f>
        <v>2</v>
      </c>
      <c r="P5" s="92" t="n">
        <f aca="false">SUM(L5:O5)</f>
        <v>8</v>
      </c>
      <c r="IS5" s="89"/>
      <c r="IT5" s="89"/>
      <c r="IU5" s="89"/>
      <c r="AMJ5" s="0"/>
    </row>
    <row r="6" customFormat="false" ht="15" hidden="false" customHeight="true" outlineLevel="0" collapsed="false">
      <c r="A6" s="91" t="n">
        <v>4</v>
      </c>
      <c r="B6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C6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D6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E6" s="93"/>
      <c r="F6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G6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H6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I6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J6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K6" s="91" t="n">
        <v>4</v>
      </c>
      <c r="L6" s="88" t="n">
        <f aca="false">COUNTIF($B6:$J6,"=1")</f>
        <v>1</v>
      </c>
      <c r="M6" s="88" t="n">
        <f aca="false">COUNTIF($B6:$J6,"=2")</f>
        <v>1</v>
      </c>
      <c r="N6" s="88" t="n">
        <f aca="false">COUNTIF($B6:$J6,"=3")</f>
        <v>3</v>
      </c>
      <c r="O6" s="88" t="n">
        <f aca="false">COUNTIF($B6:$J6,"=4")</f>
        <v>3</v>
      </c>
      <c r="P6" s="92" t="n">
        <f aca="false">SUM(L6:O6)</f>
        <v>8</v>
      </c>
      <c r="IS6" s="89"/>
      <c r="IT6" s="89"/>
      <c r="IU6" s="89"/>
      <c r="AMJ6" s="0"/>
    </row>
    <row r="7" customFormat="false" ht="15" hidden="false" customHeight="true" outlineLevel="0" collapsed="false">
      <c r="A7" s="91" t="n">
        <v>5</v>
      </c>
      <c r="B7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C7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D7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E7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F7" s="93"/>
      <c r="G7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H7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I7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J7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K7" s="91" t="n">
        <v>5</v>
      </c>
      <c r="L7" s="88" t="n">
        <f aca="false">COUNTIF($B7:$J7,"=1")</f>
        <v>2</v>
      </c>
      <c r="M7" s="88" t="n">
        <f aca="false">COUNTIF($B7:$J7,"=2")</f>
        <v>4</v>
      </c>
      <c r="N7" s="88" t="n">
        <f aca="false">COUNTIF($B7:$J7,"=3")</f>
        <v>0</v>
      </c>
      <c r="O7" s="88" t="n">
        <f aca="false">COUNTIF($B7:$J7,"=4")</f>
        <v>2</v>
      </c>
      <c r="P7" s="92" t="n">
        <f aca="false">SUM(L7:O7)</f>
        <v>8</v>
      </c>
      <c r="IS7" s="89"/>
      <c r="IT7" s="89"/>
      <c r="IU7" s="89"/>
      <c r="AMJ7" s="0"/>
    </row>
    <row r="8" customFormat="false" ht="15" hidden="false" customHeight="true" outlineLevel="0" collapsed="false">
      <c r="A8" s="91" t="n">
        <v>6</v>
      </c>
      <c r="B8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C8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D8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E8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F8" s="95" t="n">
        <f aca="false">INDEX($O$24:$O$71,MATCH(CONCATENATE(CHOOSE(COLUMN(),"A","B","C","D","E","F","G","H","I","J","K","L","M"),ROW()," ",CHOOSE(ROW()-1,"A","B","C","D","E","F","G","H","I","J","K","L","M"),COLUMN()+1),$R$24:$R$71,0),1)</f>
        <v>4</v>
      </c>
      <c r="G8" s="93"/>
      <c r="H8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I8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J8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K8" s="91" t="n">
        <v>6</v>
      </c>
      <c r="L8" s="88" t="n">
        <f aca="false">COUNTIF($B8:$J8,"=1")</f>
        <v>4</v>
      </c>
      <c r="M8" s="88" t="n">
        <f aca="false">COUNTIF($B8:$J8,"=2")</f>
        <v>2</v>
      </c>
      <c r="N8" s="88" t="n">
        <f aca="false">COUNTIF($B8:$J8,"=3")</f>
        <v>0</v>
      </c>
      <c r="O8" s="88" t="n">
        <f aca="false">COUNTIF($B8:$J8,"=4")</f>
        <v>2</v>
      </c>
      <c r="P8" s="92" t="n">
        <f aca="false">SUM(L8:O8)</f>
        <v>8</v>
      </c>
      <c r="IS8" s="89"/>
      <c r="IT8" s="89"/>
      <c r="IU8" s="89"/>
      <c r="AMJ8" s="0"/>
    </row>
    <row r="9" customFormat="false" ht="15" hidden="false" customHeight="true" outlineLevel="0" collapsed="false">
      <c r="A9" s="91" t="n">
        <v>7</v>
      </c>
      <c r="B9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C9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D9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E9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F9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G9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H9" s="93"/>
      <c r="I9" s="94" t="n">
        <f aca="false">INDEX($O$24:$O$71,MATCH(CONCATENATE(CHOOSE(ROW()-1,"A","B","C","D","E","F","G","H","I","J","K","L","M"),COLUMN()+1," ",CHOOSE(COLUMN(),"A","B","C","D","E","F","G","H","I","J","K","L","M"),ROW()),$R$24:$R$71,0),1)</f>
        <v>1</v>
      </c>
      <c r="J9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K9" s="91" t="n">
        <v>7</v>
      </c>
      <c r="L9" s="88" t="n">
        <f aca="false">COUNTIF($B9:$J9,"=1")</f>
        <v>3</v>
      </c>
      <c r="M9" s="88" t="n">
        <f aca="false">COUNTIF($B9:$J9,"=2")</f>
        <v>1</v>
      </c>
      <c r="N9" s="88" t="n">
        <f aca="false">COUNTIF($B9:$J9,"=3")</f>
        <v>3</v>
      </c>
      <c r="O9" s="88" t="n">
        <f aca="false">COUNTIF($B9:$J9,"=4")</f>
        <v>1</v>
      </c>
      <c r="P9" s="92" t="n">
        <f aca="false">SUM(L9:O9)</f>
        <v>8</v>
      </c>
      <c r="IS9" s="89"/>
      <c r="IT9" s="89"/>
      <c r="IU9" s="89"/>
      <c r="AMJ9" s="0"/>
    </row>
    <row r="10" customFormat="false" ht="15" hidden="false" customHeight="true" outlineLevel="0" collapsed="false">
      <c r="A10" s="91" t="n">
        <v>8</v>
      </c>
      <c r="B10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C10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D10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E10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F10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G10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H10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I10" s="93"/>
      <c r="J10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K10" s="91" t="n">
        <v>8</v>
      </c>
      <c r="L10" s="88" t="n">
        <f aca="false">COUNTIF($B10:$J10,"=1")</f>
        <v>1</v>
      </c>
      <c r="M10" s="88" t="n">
        <f aca="false">COUNTIF($B10:$J10,"=2")</f>
        <v>3</v>
      </c>
      <c r="N10" s="88" t="n">
        <f aca="false">COUNTIF($B10:$J10,"=3")</f>
        <v>3</v>
      </c>
      <c r="O10" s="88" t="n">
        <f aca="false">COUNTIF($B10:$J10,"=4")</f>
        <v>1</v>
      </c>
      <c r="P10" s="92" t="n">
        <f aca="false">SUM(L10:O10)</f>
        <v>8</v>
      </c>
      <c r="IS10" s="89"/>
      <c r="IT10" s="89"/>
      <c r="IU10" s="89"/>
      <c r="AMJ10" s="0"/>
    </row>
    <row r="11" customFormat="false" ht="15" hidden="false" customHeight="true" outlineLevel="0" collapsed="false">
      <c r="A11" s="91" t="n">
        <v>9</v>
      </c>
      <c r="B11" s="94" t="n">
        <f aca="false">INDEX($O$24:$O$71,MATCH(CONCATENATE(CHOOSE(ROW()-1,"A","B","C","D","E","F","G","H","I","J","K","L","M"),COLUMN()+1," ",CHOOSE(COLUMN(),"A","B","C","D","E","F","G","H","I","J","K","L","M"),ROW()),$R$24:$R$71,0),1)</f>
        <v>2</v>
      </c>
      <c r="C11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D11" s="94" t="n">
        <f aca="false">INDEX($O$24:$O$71,MATCH(CONCATENATE(CHOOSE(ROW()-1,"A","B","C","D","E","F","G","H","I","J","K","L","M"),COLUMN()+1," ",CHOOSE(COLUMN(),"A","B","C","D","E","F","G","H","I","J","K","L","M"),ROW()),$R$24:$R$71,0),1)</f>
        <v>4</v>
      </c>
      <c r="E11" s="94" t="n">
        <f aca="false">INDEX($O$24:$O$71,MATCH(CONCATENATE(CHOOSE(ROW()-1,"A","B","C","D","E","F","G","H","I","J","K","L","M"),COLUMN()+1," ",CHOOSE(COLUMN(),"A","B","C","D","E","F","G","H","I","J","K","L","M"),ROW()),$R$24:$R$71,0),1)</f>
        <v>3</v>
      </c>
      <c r="F11" s="95" t="n">
        <f aca="false">INDEX($O$24:$O$71,MATCH(CONCATENATE(CHOOSE(COLUMN(),"A","B","C","D","E","F","G","H","I","J","K","L","M"),ROW()," ",CHOOSE(ROW()-1,"A","B","C","D","E","F","G","H","I","J","K","L","M"),COLUMN()+1),$R$24:$R$71,0),1)</f>
        <v>2</v>
      </c>
      <c r="G11" s="95" t="n">
        <f aca="false">INDEX($O$24:$O$71,MATCH(CONCATENATE(CHOOSE(COLUMN(),"A","B","C","D","E","F","G","H","I","J","K","L","M"),ROW()," ",CHOOSE(ROW()-1,"A","B","C","D","E","F","G","H","I","J","K","L","M"),COLUMN()+1),$R$24:$R$71,0),1)</f>
        <v>1</v>
      </c>
      <c r="H11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I11" s="95" t="n">
        <f aca="false">INDEX($O$24:$O$71,MATCH(CONCATENATE(CHOOSE(COLUMN(),"A","B","C","D","E","F","G","H","I","J","K","L","M"),ROW()," ",CHOOSE(ROW()-1,"A","B","C","D","E","F","G","H","I","J","K","L","M"),COLUMN()+1),$R$24:$R$71,0),1)</f>
        <v>3</v>
      </c>
      <c r="J11" s="93"/>
      <c r="K11" s="91" t="n">
        <v>9</v>
      </c>
      <c r="L11" s="88" t="n">
        <f aca="false">COUNTIF($B11:$J11,"=1")</f>
        <v>1</v>
      </c>
      <c r="M11" s="88" t="n">
        <f aca="false">COUNTIF($B11:$J11,"=2")</f>
        <v>2</v>
      </c>
      <c r="N11" s="88" t="n">
        <f aca="false">COUNTIF($B11:$J11,"=3")</f>
        <v>4</v>
      </c>
      <c r="O11" s="88" t="n">
        <f aca="false">COUNTIF($B11:$J11,"=4")</f>
        <v>1</v>
      </c>
      <c r="P11" s="92" t="n">
        <f aca="false">SUM(L11:O11)</f>
        <v>8</v>
      </c>
      <c r="IS11" s="89"/>
      <c r="IT11" s="89"/>
      <c r="IU11" s="89"/>
      <c r="AMJ11" s="0"/>
    </row>
    <row r="12" customFormat="false" ht="15" hidden="false" customHeight="true" outlineLevel="0" collapsed="false">
      <c r="A12" s="90" t="s">
        <v>26</v>
      </c>
      <c r="IS12" s="89"/>
      <c r="IT12" s="89"/>
      <c r="IU12" s="89"/>
      <c r="AMJ12" s="0"/>
    </row>
    <row r="13" customFormat="false" ht="15" hidden="false" customHeight="true" outlineLevel="0" collapsed="false">
      <c r="A13" s="91" t="s">
        <v>32</v>
      </c>
      <c r="B13" s="91" t="n">
        <v>1</v>
      </c>
      <c r="C13" s="91" t="n">
        <v>2</v>
      </c>
      <c r="D13" s="91" t="n">
        <v>3</v>
      </c>
      <c r="E13" s="91" t="n">
        <v>4</v>
      </c>
      <c r="F13" s="91" t="n">
        <v>5</v>
      </c>
      <c r="G13" s="91" t="n">
        <v>6</v>
      </c>
      <c r="H13" s="91" t="n">
        <v>7</v>
      </c>
      <c r="I13" s="91" t="n">
        <v>8</v>
      </c>
      <c r="J13" s="91" t="n">
        <v>9</v>
      </c>
      <c r="L13" s="92" t="s">
        <v>33</v>
      </c>
      <c r="M13" s="92" t="s">
        <v>34</v>
      </c>
      <c r="N13" s="92" t="s">
        <v>33</v>
      </c>
      <c r="O13" s="92" t="s">
        <v>34</v>
      </c>
      <c r="P13" s="92" t="s">
        <v>33</v>
      </c>
      <c r="IS13" s="89"/>
      <c r="IT13" s="89"/>
      <c r="IU13" s="89"/>
      <c r="AMJ13" s="0"/>
    </row>
    <row r="14" customFormat="false" ht="15.75" hidden="false" customHeight="true" outlineLevel="0" collapsed="false">
      <c r="A14" s="91" t="n">
        <v>1</v>
      </c>
      <c r="B14" s="93"/>
      <c r="C14" s="96" t="n">
        <f aca="false">INDEX($P$24:$P$71,MATCH(CONCATENATE(CHOOSE(ROW()-12,"A","B","C","D","E","F","G","H","I","J","K","L","M"),COLUMN()+1," ",CHOOSE(COLUMN(),"A","B","C","D","E","F","G","H","I","J","K","L","M"),ROW()-11),$R$24:$R$71,0),1)</f>
        <v>9</v>
      </c>
      <c r="D14" s="94" t="n">
        <f aca="false">INDEX($P$24:$P$71,MATCH(CONCATENATE(CHOOSE(ROW()-12,"A","B","C","D","E","F","G","H","I","J","K","L","M"),COLUMN()+1," ",CHOOSE(COLUMN(),"A","B","C","D","E","F","G","H","I","J","K","L","M"),ROW()-11),$R$24:$R$71,0),1)</f>
        <v>6</v>
      </c>
      <c r="E14" s="94" t="n">
        <f aca="false">INDEX($P$24:$P$71,MATCH(CONCATENATE(CHOOSE(ROW()-12,"A","B","C","D","E","F","G","H","I","J","K","L","M"),COLUMN()+1," ",CHOOSE(COLUMN(),"A","B","C","D","E","F","G","H","I","J","K","L","M"),ROW()-11),$R$24:$R$71,0),1)</f>
        <v>7</v>
      </c>
      <c r="F14" s="94" t="n">
        <f aca="false">INDEX($P$24:$P$71,MATCH(CONCATENATE(CHOOSE(ROW()-12,"A","B","C","D","E","F","G","H","I","J","K","L","M"),COLUMN()+1," ",CHOOSE(COLUMN(),"A","B","C","D","E","F","G","H","I","J","K","L","M"),ROW()-11),$R$24:$R$71,0),1)</f>
        <v>2</v>
      </c>
      <c r="G14" s="95" t="n">
        <f aca="false">INDEX($P$24:$P$71,MATCH(CONCATENATE(CHOOSE(COLUMN(),"A","B","C","D","E","F","G","H","I","J","K","L","M"),ROW()-11," ",CHOOSE(ROW()-12,"A","B","C","D","E","F","G","H","I","J","K","L","M"),COLUMN()+1),$R$24:$R$71,0),1)</f>
        <v>4</v>
      </c>
      <c r="H14" s="95" t="n">
        <f aca="false">INDEX($P$24:$P$71,MATCH(CONCATENATE(CHOOSE(COLUMN(),"A","B","C","D","E","F","G","H","I","J","K","L","M"),ROW()-11," ",CHOOSE(ROW()-12,"A","B","C","D","E","F","G","H","I","J","K","L","M"),COLUMN()+1),$R$24:$R$71,0),1)</f>
        <v>1</v>
      </c>
      <c r="I14" s="95" t="n">
        <f aca="false">INDEX($P$24:$P$71,MATCH(CONCATENATE(CHOOSE(COLUMN(),"A","B","C","D","E","F","G","H","I","J","K","L","M"),ROW()-11," ",CHOOSE(ROW()-12,"A","B","C","D","E","F","G","H","I","J","K","L","M"),COLUMN()+1),$R$24:$R$71,0),1)</f>
        <v>5</v>
      </c>
      <c r="J14" s="95" t="n">
        <f aca="false">INDEX($P$24:$P$71,MATCH(CONCATENATE(CHOOSE(COLUMN(),"A","B","C","D","E","F","G","H","I","J","K","L","M"),ROW()-11," ",CHOOSE(ROW()-12,"A","B","C","D","E","F","G","H","I","J","K","L","M"),COLUMN()+1),$R$24:$R$71,0),1)</f>
        <v>8</v>
      </c>
      <c r="K14" s="91" t="n">
        <v>1</v>
      </c>
      <c r="L14" s="88" t="n">
        <v>2</v>
      </c>
      <c r="M14" s="88" t="n">
        <v>1</v>
      </c>
      <c r="N14" s="88" t="n">
        <v>6</v>
      </c>
      <c r="R14" s="88" t="n">
        <f aca="false">SUM($L14:$Q14)</f>
        <v>9</v>
      </c>
      <c r="IU14" s="89"/>
      <c r="AMJ14" s="0"/>
    </row>
    <row r="15" customFormat="false" ht="15" hidden="false" customHeight="true" outlineLevel="0" collapsed="false">
      <c r="A15" s="91" t="n">
        <v>2</v>
      </c>
      <c r="B15" s="97" t="n">
        <f aca="false">INDEX($P$24:$P$71,MATCH(CONCATENATE(CHOOSE(COLUMN(),"A","B","C","D","E","F","G","H","I","J","K","L","M"),ROW()-11," ",CHOOSE(ROW()-12,"A","B","C","D","E","F","G","H","I","J","K","L","M"),COLUMN()+1),$R$24:$R$71,0),1)</f>
        <v>9</v>
      </c>
      <c r="C15" s="93"/>
      <c r="D15" s="94" t="n">
        <f aca="false">INDEX($P$24:$P$71,MATCH(CONCATENATE(CHOOSE(ROW()-12,"A","B","C","D","E","F","G","H","I","J","K","L","M"),COLUMN()+1," ",CHOOSE(COLUMN(),"A","B","C","D","E","F","G","H","I","J","K","L","M"),ROW()-11),$R$24:$R$71,0),1)</f>
        <v>8</v>
      </c>
      <c r="E15" s="94" t="n">
        <f aca="false">INDEX($P$24:$P$71,MATCH(CONCATENATE(CHOOSE(ROW()-12,"A","B","C","D","E","F","G","H","I","J","K","L","M"),COLUMN()+1," ",CHOOSE(COLUMN(),"A","B","C","D","E","F","G","H","I","J","K","L","M"),ROW()-11),$R$24:$R$71,0),1)</f>
        <v>1</v>
      </c>
      <c r="F15" s="94" t="n">
        <f aca="false">INDEX($P$24:$P$71,MATCH(CONCATENATE(CHOOSE(ROW()-12,"A","B","C","D","E","F","G","H","I","J","K","L","M"),COLUMN()+1," ",CHOOSE(COLUMN(),"A","B","C","D","E","F","G","H","I","J","K","L","M"),ROW()-11),$R$24:$R$71,0),1)</f>
        <v>6</v>
      </c>
      <c r="G15" s="94" t="n">
        <f aca="false">INDEX($P$24:$P$71,MATCH(CONCATENATE(CHOOSE(ROW()-12,"A","B","C","D","E","F","G","H","I","J","K","L","M"),COLUMN()+1," ",CHOOSE(COLUMN(),"A","B","C","D","E","F","G","H","I","J","K","L","M"),ROW()-11),$R$24:$R$71,0),1)</f>
        <v>3</v>
      </c>
      <c r="H15" s="95" t="n">
        <f aca="false">INDEX($P$24:$P$71,MATCH(CONCATENATE(CHOOSE(COLUMN(),"A","B","C","D","E","F","G","H","I","J","K","L","M"),ROW()-11," ",CHOOSE(ROW()-12,"A","B","C","D","E","F","G","H","I","J","K","L","M"),COLUMN()+1),$R$24:$R$71,0),1)</f>
        <v>5</v>
      </c>
      <c r="I15" s="95" t="n">
        <f aca="false">INDEX($P$24:$P$71,MATCH(CONCATENATE(CHOOSE(COLUMN(),"A","B","C","D","E","F","G","H","I","J","K","L","M"),ROW()-11," ",CHOOSE(ROW()-12,"A","B","C","D","E","F","G","H","I","J","K","L","M"),COLUMN()+1),$R$24:$R$71,0),1)</f>
        <v>2</v>
      </c>
      <c r="J15" s="95" t="n">
        <f aca="false">INDEX($P$24:$P$71,MATCH(CONCATENATE(CHOOSE(COLUMN(),"A","B","C","D","E","F","G","H","I","J","K","L","M"),ROW()-11," ",CHOOSE(ROW()-12,"A","B","C","D","E","F","G","H","I","J","K","L","M"),COLUMN()+1),$R$24:$R$71,0),1)</f>
        <v>7</v>
      </c>
      <c r="K15" s="91" t="n">
        <v>2</v>
      </c>
      <c r="L15" s="88" t="n">
        <v>3</v>
      </c>
      <c r="M15" s="88" t="n">
        <v>1</v>
      </c>
      <c r="N15" s="88" t="n">
        <v>5</v>
      </c>
      <c r="Q15" s="92"/>
      <c r="R15" s="88" t="n">
        <f aca="false">SUM($L15:$Q15)</f>
        <v>9</v>
      </c>
      <c r="IS15" s="89"/>
      <c r="IT15" s="89"/>
      <c r="IU15" s="89"/>
      <c r="AMJ15" s="0"/>
    </row>
    <row r="16" customFormat="false" ht="15" hidden="false" customHeight="true" outlineLevel="0" collapsed="false">
      <c r="A16" s="91" t="n">
        <v>3</v>
      </c>
      <c r="B16" s="95" t="n">
        <f aca="false">INDEX($P$24:$P$71,MATCH(CONCATENATE(CHOOSE(COLUMN(),"A","B","C","D","E","F","G","H","I","J","K","L","M"),ROW()-11," ",CHOOSE(ROW()-12,"A","B","C","D","E","F","G","H","I","J","K","L","M"),COLUMN()+1),$R$24:$R$71,0),1)</f>
        <v>6</v>
      </c>
      <c r="C16" s="95" t="n">
        <f aca="false">INDEX($P$24:$P$71,MATCH(CONCATENATE(CHOOSE(COLUMN(),"A","B","C","D","E","F","G","H","I","J","K","L","M"),ROW()-11," ",CHOOSE(ROW()-12,"A","B","C","D","E","F","G","H","I","J","K","L","M"),COLUMN()+1),$R$24:$R$71,0),1)</f>
        <v>8</v>
      </c>
      <c r="D16" s="93"/>
      <c r="E16" s="94" t="n">
        <f aca="false">INDEX($P$24:$P$71,MATCH(CONCATENATE(CHOOSE(ROW()-12,"A","B","C","D","E","F","G","H","I","J","K","L","M"),COLUMN()+1," ",CHOOSE(COLUMN(),"A","B","C","D","E","F","G","H","I","J","K","L","M"),ROW()-11),$R$24:$R$71,0),1)</f>
        <v>9</v>
      </c>
      <c r="F16" s="94" t="n">
        <f aca="false">INDEX($P$24:$P$71,MATCH(CONCATENATE(CHOOSE(ROW()-12,"A","B","C","D","E","F","G","H","I","J","K","L","M"),COLUMN()+1," ",CHOOSE(COLUMN(),"A","B","C","D","E","F","G","H","I","J","K","L","M"),ROW()-11),$R$24:$R$71,0),1)</f>
        <v>1</v>
      </c>
      <c r="G16" s="94" t="n">
        <f aca="false">INDEX($P$24:$P$71,MATCH(CONCATENATE(CHOOSE(ROW()-12,"A","B","C","D","E","F","G","H","I","J","K","L","M"),COLUMN()+1," ",CHOOSE(COLUMN(),"A","B","C","D","E","F","G","H","I","J","K","L","M"),ROW()-11),$R$24:$R$71,0),1)</f>
        <v>2</v>
      </c>
      <c r="H16" s="94" t="n">
        <f aca="false">INDEX($P$24:$P$71,MATCH(CONCATENATE(CHOOSE(ROW()-12,"A","B","C","D","E","F","G","H","I","J","K","L","M"),COLUMN()+1," ",CHOOSE(COLUMN(),"A","B","C","D","E","F","G","H","I","J","K","L","M"),ROW()-11),$R$24:$R$71,0),1)</f>
        <v>4</v>
      </c>
      <c r="I16" s="95" t="n">
        <f aca="false">INDEX($P$24:$P$71,MATCH(CONCATENATE(CHOOSE(COLUMN(),"A","B","C","D","E","F","G","H","I","J","K","L","M"),ROW()-11," ",CHOOSE(ROW()-12,"A","B","C","D","E","F","G","H","I","J","K","L","M"),COLUMN()+1),$R$24:$R$71,0),1)</f>
        <v>7</v>
      </c>
      <c r="J16" s="95" t="n">
        <f aca="false">INDEX($P$24:$P$71,MATCH(CONCATENATE(CHOOSE(COLUMN(),"A","B","C","D","E","F","G","H","I","J","K","L","M"),ROW()-11," ",CHOOSE(ROW()-12,"A","B","C","D","E","F","G","H","I","J","K","L","M"),COLUMN()+1),$R$24:$R$71,0),1)</f>
        <v>3</v>
      </c>
      <c r="K16" s="91" t="n">
        <v>3</v>
      </c>
      <c r="L16" s="88" t="n">
        <v>4</v>
      </c>
      <c r="M16" s="88" t="n">
        <v>1</v>
      </c>
      <c r="N16" s="88" t="n">
        <v>4</v>
      </c>
      <c r="R16" s="88" t="n">
        <f aca="false">SUM($L16:$Q16)</f>
        <v>9</v>
      </c>
      <c r="IS16" s="89"/>
      <c r="IT16" s="89"/>
      <c r="IU16" s="89"/>
      <c r="AMJ16" s="0"/>
    </row>
    <row r="17" customFormat="false" ht="15" hidden="false" customHeight="true" outlineLevel="0" collapsed="false">
      <c r="A17" s="91" t="n">
        <v>4</v>
      </c>
      <c r="B17" s="95" t="n">
        <f aca="false">INDEX($P$24:$P$71,MATCH(CONCATENATE(CHOOSE(COLUMN(),"A","B","C","D","E","F","G","H","I","J","K","L","M"),ROW()-11," ",CHOOSE(ROW()-12,"A","B","C","D","E","F","G","H","I","J","K","L","M"),COLUMN()+1),$R$24:$R$71,0),1)</f>
        <v>7</v>
      </c>
      <c r="C17" s="95" t="n">
        <f aca="false">INDEX($P$24:$P$71,MATCH(CONCATENATE(CHOOSE(COLUMN(),"A","B","C","D","E","F","G","H","I","J","K","L","M"),ROW()-11," ",CHOOSE(ROW()-12,"A","B","C","D","E","F","G","H","I","J","K","L","M"),COLUMN()+1),$R$24:$R$71,0),1)</f>
        <v>1</v>
      </c>
      <c r="D17" s="95" t="n">
        <f aca="false">INDEX($P$24:$P$71,MATCH(CONCATENATE(CHOOSE(COLUMN(),"A","B","C","D","E","F","G","H","I","J","K","L","M"),ROW()-11," ",CHOOSE(ROW()-12,"A","B","C","D","E","F","G","H","I","J","K","L","M"),COLUMN()+1),$R$24:$R$71,0),1)</f>
        <v>9</v>
      </c>
      <c r="E17" s="93"/>
      <c r="F17" s="94" t="n">
        <f aca="false">INDEX($P$24:$P$71,MATCH(CONCATENATE(CHOOSE(ROW()-12,"A","B","C","D","E","F","G","H","I","J","K","L","M"),COLUMN()+1," ",CHOOSE(COLUMN(),"A","B","C","D","E","F","G","H","I","J","K","L","M"),ROW()-11),$R$24:$R$71,0),1)</f>
        <v>8</v>
      </c>
      <c r="G17" s="94" t="n">
        <f aca="false">INDEX($P$24:$P$71,MATCH(CONCATENATE(CHOOSE(ROW()-12,"A","B","C","D","E","F","G","H","I","J","K","L","M"),COLUMN()+1," ",CHOOSE(COLUMN(),"A","B","C","D","E","F","G","H","I","J","K","L","M"),ROW()-11),$R$24:$R$71,0),1)</f>
        <v>5</v>
      </c>
      <c r="H17" s="94" t="n">
        <f aca="false">INDEX($P$24:$P$71,MATCH(CONCATENATE(CHOOSE(ROW()-12,"A","B","C","D","E","F","G","H","I","J","K","L","M"),COLUMN()+1," ",CHOOSE(COLUMN(),"A","B","C","D","E","F","G","H","I","J","K","L","M"),ROW()-11),$R$24:$R$71,0),1)</f>
        <v>2</v>
      </c>
      <c r="I17" s="94" t="n">
        <f aca="false">INDEX($P$24:$P$71,MATCH(CONCATENATE(CHOOSE(ROW()-12,"A","B","C","D","E","F","G","H","I","J","K","L","M"),COLUMN()+1," ",CHOOSE(COLUMN(),"A","B","C","D","E","F","G","H","I","J","K","L","M"),ROW()-11),$R$24:$R$71,0),1)</f>
        <v>3</v>
      </c>
      <c r="J17" s="95" t="n">
        <f aca="false">INDEX($P$24:$P$71,MATCH(CONCATENATE(CHOOSE(COLUMN(),"A","B","C","D","E","F","G","H","I","J","K","L","M"),ROW()-11," ",CHOOSE(ROW()-12,"A","B","C","D","E","F","G","H","I","J","K","L","M"),COLUMN()+1),$R$24:$R$71,0),1)</f>
        <v>4</v>
      </c>
      <c r="K17" s="91" t="n">
        <v>4</v>
      </c>
      <c r="L17" s="88" t="n">
        <v>5</v>
      </c>
      <c r="M17" s="88" t="n">
        <v>1</v>
      </c>
      <c r="N17" s="88" t="n">
        <v>3</v>
      </c>
      <c r="R17" s="88" t="n">
        <f aca="false">SUM($L17:$Q17)</f>
        <v>9</v>
      </c>
      <c r="IS17" s="89"/>
      <c r="IT17" s="89"/>
      <c r="IU17" s="89"/>
      <c r="AMJ17" s="0"/>
    </row>
    <row r="18" customFormat="false" ht="15" hidden="false" customHeight="true" outlineLevel="0" collapsed="false">
      <c r="A18" s="91" t="n">
        <v>5</v>
      </c>
      <c r="B18" s="95" t="n">
        <f aca="false">INDEX($P$24:$P$71,MATCH(CONCATENATE(CHOOSE(COLUMN(),"A","B","C","D","E","F","G","H","I","J","K","L","M"),ROW()-11," ",CHOOSE(ROW()-12,"A","B","C","D","E","F","G","H","I","J","K","L","M"),COLUMN()+1),$R$24:$R$71,0),1)</f>
        <v>2</v>
      </c>
      <c r="C18" s="95" t="n">
        <f aca="false">INDEX($P$24:$P$71,MATCH(CONCATENATE(CHOOSE(COLUMN(),"A","B","C","D","E","F","G","H","I","J","K","L","M"),ROW()-11," ",CHOOSE(ROW()-12,"A","B","C","D","E","F","G","H","I","J","K","L","M"),COLUMN()+1),$R$24:$R$71,0),1)</f>
        <v>6</v>
      </c>
      <c r="D18" s="95" t="n">
        <f aca="false">INDEX($P$24:$P$71,MATCH(CONCATENATE(CHOOSE(COLUMN(),"A","B","C","D","E","F","G","H","I","J","K","L","M"),ROW()-11," ",CHOOSE(ROW()-12,"A","B","C","D","E","F","G","H","I","J","K","L","M"),COLUMN()+1),$R$24:$R$71,0),1)</f>
        <v>1</v>
      </c>
      <c r="E18" s="95" t="n">
        <f aca="false">INDEX($P$24:$P$71,MATCH(CONCATENATE(CHOOSE(COLUMN(),"A","B","C","D","E","F","G","H","I","J","K","L","M"),ROW()-11," ",CHOOSE(ROW()-12,"A","B","C","D","E","F","G","H","I","J","K","L","M"),COLUMN()+1),$R$24:$R$71,0),1)</f>
        <v>8</v>
      </c>
      <c r="F18" s="93"/>
      <c r="G18" s="94" t="n">
        <f aca="false">INDEX($P$24:$P$71,MATCH(CONCATENATE(CHOOSE(ROW()-12,"A","B","C","D","E","F","G","H","I","J","K","L","M"),COLUMN()+1," ",CHOOSE(COLUMN(),"A","B","C","D","E","F","G","H","I","J","K","L","M"),ROW()-11),$R$24:$R$71,0),1)</f>
        <v>9</v>
      </c>
      <c r="H18" s="94" t="n">
        <f aca="false">INDEX($P$24:$P$71,MATCH(CONCATENATE(CHOOSE(ROW()-12,"A","B","C","D","E","F","G","H","I","J","K","L","M"),COLUMN()+1," ",CHOOSE(COLUMN(),"A","B","C","D","E","F","G","H","I","J","K","L","M"),ROW()-11),$R$24:$R$71,0),1)</f>
        <v>3</v>
      </c>
      <c r="I18" s="94" t="n">
        <f aca="false">INDEX($P$24:$P$71,MATCH(CONCATENATE(CHOOSE(ROW()-12,"A","B","C","D","E","F","G","H","I","J","K","L","M"),COLUMN()+1," ",CHOOSE(COLUMN(),"A","B","C","D","E","F","G","H","I","J","K","L","M"),ROW()-11),$R$24:$R$71,0),1)</f>
        <v>4</v>
      </c>
      <c r="J18" s="94" t="n">
        <f aca="false">INDEX($P$24:$P$71,MATCH(CONCATENATE(CHOOSE(ROW()-12,"A","B","C","D","E","F","G","H","I","J","K","L","M"),COLUMN()+1," ",CHOOSE(COLUMN(),"A","B","C","D","E","F","G","H","I","J","K","L","M"),ROW()-11),$R$24:$R$71,0),1)</f>
        <v>5</v>
      </c>
      <c r="K18" s="91" t="n">
        <v>5</v>
      </c>
      <c r="L18" s="88" t="n">
        <v>6</v>
      </c>
      <c r="M18" s="88" t="n">
        <v>1</v>
      </c>
      <c r="N18" s="88" t="n">
        <v>2</v>
      </c>
      <c r="R18" s="88" t="n">
        <f aca="false">SUM($L18:$Q18)</f>
        <v>9</v>
      </c>
      <c r="IS18" s="89"/>
      <c r="IT18" s="89"/>
      <c r="IU18" s="89"/>
      <c r="AMJ18" s="0"/>
    </row>
    <row r="19" customFormat="false" ht="15" hidden="false" customHeight="true" outlineLevel="0" collapsed="false">
      <c r="A19" s="91" t="n">
        <v>6</v>
      </c>
      <c r="B19" s="94" t="n">
        <f aca="false">INDEX($P$24:$P$71,MATCH(CONCATENATE(CHOOSE(ROW()-12,"A","B","C","D","E","F","G","H","I","J","K","L","M"),COLUMN()+1," ",CHOOSE(COLUMN(),"A","B","C","D","E","F","G","H","I","J","K","L","M"),ROW()-11),$R$24:$R$71,0),1)</f>
        <v>4</v>
      </c>
      <c r="C19" s="95" t="n">
        <f aca="false">INDEX($P$24:$P$71,MATCH(CONCATENATE(CHOOSE(COLUMN(),"A","B","C","D","E","F","G","H","I","J","K","L","M"),ROW()-11," ",CHOOSE(ROW()-12,"A","B","C","D","E","F","G","H","I","J","K","L","M"),COLUMN()+1),$R$24:$R$71,0),1)</f>
        <v>3</v>
      </c>
      <c r="D19" s="95" t="n">
        <f aca="false">INDEX($P$24:$P$71,MATCH(CONCATENATE(CHOOSE(COLUMN(),"A","B","C","D","E","F","G","H","I","J","K","L","M"),ROW()-11," ",CHOOSE(ROW()-12,"A","B","C","D","E","F","G","H","I","J","K","L","M"),COLUMN()+1),$R$24:$R$71,0),1)</f>
        <v>2</v>
      </c>
      <c r="E19" s="95" t="n">
        <f aca="false">INDEX($P$24:$P$71,MATCH(CONCATENATE(CHOOSE(COLUMN(),"A","B","C","D","E","F","G","H","I","J","K","L","M"),ROW()-11," ",CHOOSE(ROW()-12,"A","B","C","D","E","F","G","H","I","J","K","L","M"),COLUMN()+1),$R$24:$R$71,0),1)</f>
        <v>5</v>
      </c>
      <c r="F19" s="95" t="n">
        <f aca="false">INDEX($P$24:$P$71,MATCH(CONCATENATE(CHOOSE(COLUMN(),"A","B","C","D","E","F","G","H","I","J","K","L","M"),ROW()-11," ",CHOOSE(ROW()-12,"A","B","C","D","E","F","G","H","I","J","K","L","M"),COLUMN()+1),$R$24:$R$71,0),1)</f>
        <v>9</v>
      </c>
      <c r="G19" s="93"/>
      <c r="H19" s="94" t="n">
        <f aca="false">INDEX($P$24:$P$71,MATCH(CONCATENATE(CHOOSE(ROW()-12,"A","B","C","D","E","F","G","H","I","J","K","L","M"),COLUMN()+1," ",CHOOSE(COLUMN(),"A","B","C","D","E","F","G","H","I","J","K","L","M"),ROW()-11),$R$24:$R$71,0),1)</f>
        <v>7</v>
      </c>
      <c r="I19" s="94" t="n">
        <f aca="false">INDEX($P$24:$P$71,MATCH(CONCATENATE(CHOOSE(ROW()-12,"A","B","C","D","E","F","G","H","I","J","K","L","M"),COLUMN()+1," ",CHOOSE(COLUMN(),"A","B","C","D","E","F","G","H","I","J","K","L","M"),ROW()-11),$R$24:$R$71,0),1)</f>
        <v>6</v>
      </c>
      <c r="J19" s="94" t="n">
        <f aca="false">INDEX($P$24:$P$71,MATCH(CONCATENATE(CHOOSE(ROW()-12,"A","B","C","D","E","F","G","H","I","J","K","L","M"),COLUMN()+1," ",CHOOSE(COLUMN(),"A","B","C","D","E","F","G","H","I","J","K","L","M"),ROW()-11),$R$24:$R$71,0),1)</f>
        <v>1</v>
      </c>
      <c r="K19" s="91" t="n">
        <v>6</v>
      </c>
      <c r="L19" s="88" t="n">
        <v>7</v>
      </c>
      <c r="M19" s="88" t="n">
        <v>1</v>
      </c>
      <c r="N19" s="88" t="n">
        <v>1</v>
      </c>
      <c r="R19" s="88" t="n">
        <f aca="false">SUM($L19:$Q19)</f>
        <v>9</v>
      </c>
      <c r="IS19" s="89"/>
      <c r="IT19" s="89"/>
      <c r="IU19" s="89"/>
      <c r="AMJ19" s="0"/>
    </row>
    <row r="20" customFormat="false" ht="15" hidden="false" customHeight="true" outlineLevel="0" collapsed="false">
      <c r="A20" s="91" t="n">
        <v>7</v>
      </c>
      <c r="B20" s="94" t="n">
        <f aca="false">INDEX($P$24:$P$71,MATCH(CONCATENATE(CHOOSE(ROW()-12,"A","B","C","D","E","F","G","H","I","J","K","L","M"),COLUMN()+1," ",CHOOSE(COLUMN(),"A","B","C","D","E","F","G","H","I","J","K","L","M"),ROW()-11),$R$24:$R$71,0),1)</f>
        <v>1</v>
      </c>
      <c r="C20" s="94" t="n">
        <f aca="false">INDEX($P$24:$P$71,MATCH(CONCATENATE(CHOOSE(ROW()-12,"A","B","C","D","E","F","G","H","I","J","K","L","M"),COLUMN()+1," ",CHOOSE(COLUMN(),"A","B","C","D","E","F","G","H","I","J","K","L","M"),ROW()-11),$R$24:$R$71,0),1)</f>
        <v>5</v>
      </c>
      <c r="D20" s="95" t="n">
        <f aca="false">INDEX($P$24:$P$71,MATCH(CONCATENATE(CHOOSE(COLUMN(),"A","B","C","D","E","F","G","H","I","J","K","L","M"),ROW()-11," ",CHOOSE(ROW()-12,"A","B","C","D","E","F","G","H","I","J","K","L","M"),COLUMN()+1),$R$24:$R$71,0),1)</f>
        <v>4</v>
      </c>
      <c r="E20" s="95" t="n">
        <f aca="false">INDEX($P$24:$P$71,MATCH(CONCATENATE(CHOOSE(COLUMN(),"A","B","C","D","E","F","G","H","I","J","K","L","M"),ROW()-11," ",CHOOSE(ROW()-12,"A","B","C","D","E","F","G","H","I","J","K","L","M"),COLUMN()+1),$R$24:$R$71,0),1)</f>
        <v>2</v>
      </c>
      <c r="F20" s="95" t="n">
        <f aca="false">INDEX($P$24:$P$71,MATCH(CONCATENATE(CHOOSE(COLUMN(),"A","B","C","D","E","F","G","H","I","J","K","L","M"),ROW()-11," ",CHOOSE(ROW()-12,"A","B","C","D","E","F","G","H","I","J","K","L","M"),COLUMN()+1),$R$24:$R$71,0),1)</f>
        <v>3</v>
      </c>
      <c r="G20" s="95" t="n">
        <f aca="false">INDEX($P$24:$P$71,MATCH(CONCATENATE(CHOOSE(COLUMN(),"A","B","C","D","E","F","G","H","I","J","K","L","M"),ROW()-11," ",CHOOSE(ROW()-12,"A","B","C","D","E","F","G","H","I","J","K","L","M"),COLUMN()+1),$R$24:$R$71,0),1)</f>
        <v>7</v>
      </c>
      <c r="H20" s="93"/>
      <c r="I20" s="94" t="n">
        <f aca="false">INDEX($P$24:$P$71,MATCH(CONCATENATE(CHOOSE(ROW()-12,"A","B","C","D","E","F","G","H","I","J","K","L","M"),COLUMN()+1," ",CHOOSE(COLUMN(),"A","B","C","D","E","F","G","H","I","J","K","L","M"),ROW()-11),$R$24:$R$71,0),1)</f>
        <v>8</v>
      </c>
      <c r="J20" s="94" t="n">
        <f aca="false">INDEX($P$24:$P$71,MATCH(CONCATENATE(CHOOSE(ROW()-12,"A","B","C","D","E","F","G","H","I","J","K","L","M"),COLUMN()+1," ",CHOOSE(COLUMN(),"A","B","C","D","E","F","G","H","I","J","K","L","M"),ROW()-11),$R$24:$R$71,0),1)</f>
        <v>6</v>
      </c>
      <c r="K20" s="91" t="n">
        <v>7</v>
      </c>
      <c r="L20" s="88" t="n">
        <v>8</v>
      </c>
      <c r="M20" s="88" t="n">
        <v>1</v>
      </c>
      <c r="R20" s="88" t="n">
        <f aca="false">SUM($L20:$Q20)</f>
        <v>9</v>
      </c>
      <c r="IS20" s="89"/>
      <c r="IT20" s="89"/>
      <c r="IU20" s="89"/>
      <c r="AMJ20" s="0"/>
    </row>
    <row r="21" customFormat="false" ht="15" hidden="false" customHeight="true" outlineLevel="0" collapsed="false">
      <c r="A21" s="91" t="n">
        <v>8</v>
      </c>
      <c r="B21" s="94" t="n">
        <f aca="false">INDEX($P$24:$P$71,MATCH(CONCATENATE(CHOOSE(ROW()-12,"A","B","C","D","E","F","G","H","I","J","K","L","M"),COLUMN()+1," ",CHOOSE(COLUMN(),"A","B","C","D","E","F","G","H","I","J","K","L","M"),ROW()-11),$R$24:$R$71,0),1)</f>
        <v>5</v>
      </c>
      <c r="C21" s="94" t="n">
        <f aca="false">INDEX($P$24:$P$71,MATCH(CONCATENATE(CHOOSE(ROW()-12,"A","B","C","D","E","F","G","H","I","J","K","L","M"),COLUMN()+1," ",CHOOSE(COLUMN(),"A","B","C","D","E","F","G","H","I","J","K","L","M"),ROW()-11),$R$24:$R$71,0),1)</f>
        <v>2</v>
      </c>
      <c r="D21" s="94" t="n">
        <f aca="false">INDEX($P$24:$P$71,MATCH(CONCATENATE(CHOOSE(ROW()-12,"A","B","C","D","E","F","G","H","I","J","K","L","M"),COLUMN()+1," ",CHOOSE(COLUMN(),"A","B","C","D","E","F","G","H","I","J","K","L","M"),ROW()-11),$R$24:$R$71,0),1)</f>
        <v>7</v>
      </c>
      <c r="E21" s="95" t="n">
        <f aca="false">INDEX($P$24:$P$71,MATCH(CONCATENATE(CHOOSE(COLUMN(),"A","B","C","D","E","F","G","H","I","J","K","L","M"),ROW()-11," ",CHOOSE(ROW()-12,"A","B","C","D","E","F","G","H","I","J","K","L","M"),COLUMN()+1),$R$24:$R$71,0),1)</f>
        <v>3</v>
      </c>
      <c r="F21" s="95" t="n">
        <f aca="false">INDEX($P$24:$P$71,MATCH(CONCATENATE(CHOOSE(COLUMN(),"A","B","C","D","E","F","G","H","I","J","K","L","M"),ROW()-11," ",CHOOSE(ROW()-12,"A","B","C","D","E","F","G","H","I","J","K","L","M"),COLUMN()+1),$R$24:$R$71,0),1)</f>
        <v>4</v>
      </c>
      <c r="G21" s="95" t="n">
        <f aca="false">INDEX($P$24:$P$71,MATCH(CONCATENATE(CHOOSE(COLUMN(),"A","B","C","D","E","F","G","H","I","J","K","L","M"),ROW()-11," ",CHOOSE(ROW()-12,"A","B","C","D","E","F","G","H","I","J","K","L","M"),COLUMN()+1),$R$24:$R$71,0),1)</f>
        <v>6</v>
      </c>
      <c r="H21" s="95" t="n">
        <f aca="false">INDEX($P$24:$P$71,MATCH(CONCATENATE(CHOOSE(COLUMN(),"A","B","C","D","E","F","G","H","I","J","K","L","M"),ROW()-11," ",CHOOSE(ROW()-12,"A","B","C","D","E","F","G","H","I","J","K","L","M"),COLUMN()+1),$R$24:$R$71,0),1)</f>
        <v>8</v>
      </c>
      <c r="I21" s="93"/>
      <c r="J21" s="94" t="n">
        <f aca="false">INDEX($P$24:$P$71,MATCH(CONCATENATE(CHOOSE(ROW()-12,"A","B","C","D","E","F","G","H","I","J","K","L","M"),COLUMN()+1," ",CHOOSE(COLUMN(),"A","B","C","D","E","F","G","H","I","J","K","L","M"),ROW()-11),$R$24:$R$71,0),1)</f>
        <v>9</v>
      </c>
      <c r="K21" s="91" t="n">
        <v>8</v>
      </c>
      <c r="M21" s="88" t="n">
        <v>1</v>
      </c>
      <c r="N21" s="88" t="n">
        <v>8</v>
      </c>
      <c r="R21" s="88" t="n">
        <f aca="false">SUM($L21:$Q21)</f>
        <v>9</v>
      </c>
      <c r="IS21" s="89"/>
      <c r="IT21" s="89"/>
      <c r="IU21" s="89"/>
      <c r="AMJ21" s="0"/>
    </row>
    <row r="22" customFormat="false" ht="15" hidden="false" customHeight="true" outlineLevel="0" collapsed="false">
      <c r="A22" s="91" t="n">
        <v>9</v>
      </c>
      <c r="B22" s="94" t="n">
        <f aca="false">INDEX($P$24:$P$71,MATCH(CONCATENATE(CHOOSE(ROW()-12,"A","B","C","D","E","F","G","H","I","J","K","L","M"),COLUMN()+1," ",CHOOSE(COLUMN(),"A","B","C","D","E","F","G","H","I","J","K","L","M"),ROW()-11),$R$24:$R$71,0),1)</f>
        <v>8</v>
      </c>
      <c r="C22" s="94" t="n">
        <f aca="false">INDEX($P$24:$P$71,MATCH(CONCATENATE(CHOOSE(ROW()-12,"A","B","C","D","E","F","G","H","I","J","K","L","M"),COLUMN()+1," ",CHOOSE(COLUMN(),"A","B","C","D","E","F","G","H","I","J","K","L","M"),ROW()-11),$R$24:$R$71,0),1)</f>
        <v>7</v>
      </c>
      <c r="D22" s="94" t="n">
        <f aca="false">INDEX($P$24:$P$71,MATCH(CONCATENATE(CHOOSE(ROW()-12,"A","B","C","D","E","F","G","H","I","J","K","L","M"),COLUMN()+1," ",CHOOSE(COLUMN(),"A","B","C","D","E","F","G","H","I","J","K","L","M"),ROW()-11),$R$24:$R$71,0),1)</f>
        <v>3</v>
      </c>
      <c r="E22" s="94" t="n">
        <f aca="false">INDEX($P$24:$P$71,MATCH(CONCATENATE(CHOOSE(ROW()-12,"A","B","C","D","E","F","G","H","I","J","K","L","M"),COLUMN()+1," ",CHOOSE(COLUMN(),"A","B","C","D","E","F","G","H","I","J","K","L","M"),ROW()-11),$R$24:$R$71,0),1)</f>
        <v>4</v>
      </c>
      <c r="F22" s="95" t="n">
        <f aca="false">INDEX($P$24:$P$71,MATCH(CONCATENATE(CHOOSE(COLUMN(),"A","B","C","D","E","F","G","H","I","J","K","L","M"),ROW()-11," ",CHOOSE(ROW()-12,"A","B","C","D","E","F","G","H","I","J","K","L","M"),COLUMN()+1),$R$24:$R$71,0),1)</f>
        <v>5</v>
      </c>
      <c r="G22" s="95" t="n">
        <f aca="false">INDEX($P$24:$P$71,MATCH(CONCATENATE(CHOOSE(COLUMN(),"A","B","C","D","E","F","G","H","I","J","K","L","M"),ROW()-11," ",CHOOSE(ROW()-12,"A","B","C","D","E","F","G","H","I","J","K","L","M"),COLUMN()+1),$R$24:$R$71,0),1)</f>
        <v>1</v>
      </c>
      <c r="H22" s="95" t="n">
        <f aca="false">INDEX($P$24:$P$71,MATCH(CONCATENATE(CHOOSE(COLUMN(),"A","B","C","D","E","F","G","H","I","J","K","L","M"),ROW()-11," ",CHOOSE(ROW()-12,"A","B","C","D","E","F","G","H","I","J","K","L","M"),COLUMN()+1),$R$24:$R$71,0),1)</f>
        <v>6</v>
      </c>
      <c r="I22" s="95" t="n">
        <f aca="false">INDEX($P$24:$P$71,MATCH(CONCATENATE(CHOOSE(COLUMN(),"A","B","C","D","E","F","G","H","I","J","K","L","M"),ROW()-11," ",CHOOSE(ROW()-12,"A","B","C","D","E","F","G","H","I","J","K","L","M"),COLUMN()+1),$R$24:$R$71,0),1)</f>
        <v>9</v>
      </c>
      <c r="J22" s="93"/>
      <c r="K22" s="91" t="n">
        <v>9</v>
      </c>
      <c r="L22" s="88" t="n">
        <v>1</v>
      </c>
      <c r="M22" s="88" t="n">
        <v>1</v>
      </c>
      <c r="N22" s="88" t="n">
        <v>7</v>
      </c>
      <c r="R22" s="88" t="n">
        <f aca="false">SUM($L22:$Q22)</f>
        <v>9</v>
      </c>
      <c r="IS22" s="89"/>
      <c r="IT22" s="89"/>
      <c r="IU22" s="89"/>
      <c r="AMJ22" s="0"/>
    </row>
    <row r="23" customFormat="false" ht="15" hidden="false" customHeight="true" outlineLevel="0" collapsed="false">
      <c r="A23" s="98" t="s">
        <v>35</v>
      </c>
      <c r="B23" s="91" t="s">
        <v>36</v>
      </c>
      <c r="C23" s="91"/>
      <c r="E23" s="98" t="s">
        <v>37</v>
      </c>
      <c r="F23" s="98"/>
      <c r="G23" s="98"/>
      <c r="H23" s="98"/>
      <c r="I23" s="98"/>
      <c r="K23" s="98" t="s">
        <v>32</v>
      </c>
      <c r="L23" s="99" t="s">
        <v>38</v>
      </c>
      <c r="M23" s="99"/>
      <c r="N23" s="100" t="s">
        <v>39</v>
      </c>
      <c r="O23" s="101" t="s">
        <v>27</v>
      </c>
      <c r="P23" s="98" t="s">
        <v>32</v>
      </c>
      <c r="IT23" s="89"/>
      <c r="IU23" s="89"/>
    </row>
    <row r="24" customFormat="false" ht="15" hidden="false" customHeight="true" outlineLevel="0" collapsed="false">
      <c r="A24" s="102" t="n">
        <v>1</v>
      </c>
      <c r="B24" s="102" t="n">
        <v>9</v>
      </c>
      <c r="C24" s="102" t="n">
        <v>6</v>
      </c>
      <c r="I24" s="103" t="s">
        <v>40</v>
      </c>
      <c r="K24" s="102" t="n">
        <v>1</v>
      </c>
      <c r="L24" s="102" t="n">
        <f aca="false">$B24</f>
        <v>9</v>
      </c>
      <c r="M24" s="104" t="n">
        <f aca="false">$C24</f>
        <v>6</v>
      </c>
      <c r="N24" s="105" t="str">
        <f aca="false">IF(ISBLANK(RR!$K4),"",IF(RR!$K4="B",$B24,$C24))</f>
        <v/>
      </c>
      <c r="O24" s="106" t="n">
        <v>1</v>
      </c>
      <c r="P24" s="102" t="n">
        <v>1</v>
      </c>
      <c r="R24" s="107" t="str">
        <f aca="false">CONCATENATE(ADDRESS($B24+2,$C24+1,4,1)," ",ADDRESS($C24+2,$B24+1,4,1))</f>
        <v>G11 J8</v>
      </c>
      <c r="IT24" s="89"/>
      <c r="IU24" s="89"/>
    </row>
    <row r="25" customFormat="false" ht="15" hidden="false" customHeight="true" outlineLevel="0" collapsed="false">
      <c r="A25" s="102" t="n">
        <v>1</v>
      </c>
      <c r="B25" s="102" t="n">
        <v>5</v>
      </c>
      <c r="C25" s="102" t="n">
        <v>3</v>
      </c>
      <c r="K25" s="102"/>
      <c r="L25" s="102" t="n">
        <f aca="false">$B25</f>
        <v>5</v>
      </c>
      <c r="M25" s="104" t="n">
        <f aca="false">$C25</f>
        <v>3</v>
      </c>
      <c r="N25" s="105" t="str">
        <f aca="false">IF(ISBLANK(RR!$K5),"",IF(RR!$K5="B",$B25,$C25))</f>
        <v/>
      </c>
      <c r="O25" s="106" t="n">
        <v>2</v>
      </c>
      <c r="P25" s="102" t="n">
        <v>1</v>
      </c>
      <c r="R25" s="107" t="str">
        <f aca="false">CONCATENATE(ADDRESS($B25+2,$C25+1,4,1)," ",ADDRESS($C25+2,$B25+1,4,1))</f>
        <v>D7 F5</v>
      </c>
      <c r="IT25" s="89"/>
      <c r="IU25" s="89"/>
    </row>
    <row r="26" customFormat="false" ht="15" hidden="false" customHeight="true" outlineLevel="0" collapsed="false">
      <c r="A26" s="102" t="n">
        <v>1</v>
      </c>
      <c r="B26" s="102" t="n">
        <v>1</v>
      </c>
      <c r="C26" s="102" t="n">
        <v>7</v>
      </c>
      <c r="K26" s="102"/>
      <c r="L26" s="102" t="n">
        <f aca="false">$B26</f>
        <v>1</v>
      </c>
      <c r="M26" s="104" t="n">
        <f aca="false">$C26</f>
        <v>7</v>
      </c>
      <c r="N26" s="105" t="str">
        <f aca="false">IF(ISBLANK(RR!$K6),"",IF(RR!$K6="B",$B26,$C26))</f>
        <v/>
      </c>
      <c r="O26" s="106" t="n">
        <v>3</v>
      </c>
      <c r="P26" s="102" t="n">
        <v>1</v>
      </c>
      <c r="R26" s="107" t="str">
        <f aca="false">CONCATENATE(ADDRESS($B26+2,$C26+1,4,1)," ",ADDRESS($C26+2,$B26+1,4,1))</f>
        <v>H3 B9</v>
      </c>
      <c r="S26" s="89"/>
      <c r="IT26" s="89"/>
      <c r="IU26" s="89"/>
    </row>
    <row r="27" customFormat="false" ht="15" hidden="false" customHeight="true" outlineLevel="0" collapsed="false">
      <c r="A27" s="102" t="n">
        <v>1</v>
      </c>
      <c r="B27" s="102" t="n">
        <v>4</v>
      </c>
      <c r="C27" s="102" t="n">
        <v>2</v>
      </c>
      <c r="D27" s="88" t="s">
        <v>34</v>
      </c>
      <c r="E27" s="88" t="n">
        <v>9</v>
      </c>
      <c r="K27" s="102"/>
      <c r="L27" s="102" t="n">
        <f aca="false">$B27</f>
        <v>4</v>
      </c>
      <c r="M27" s="104" t="n">
        <f aca="false">$C27</f>
        <v>2</v>
      </c>
      <c r="N27" s="105" t="str">
        <f aca="false">IF(ISBLANK(RR!$K7),"",IF(RR!$K7="B",$B27,$C27))</f>
        <v/>
      </c>
      <c r="O27" s="106" t="n">
        <v>4</v>
      </c>
      <c r="P27" s="102" t="n">
        <v>1</v>
      </c>
      <c r="R27" s="107" t="str">
        <f aca="false">CONCATENATE(ADDRESS($B27+2,$C27+1,4,1)," ",ADDRESS($C27+2,$B27+1,4,1))</f>
        <v>C6 E4</v>
      </c>
      <c r="S27" s="89"/>
    </row>
    <row r="28" customFormat="false" ht="15" hidden="false" customHeight="true" outlineLevel="0" collapsed="false">
      <c r="A28" s="102"/>
      <c r="B28" s="102"/>
      <c r="C28" s="102"/>
      <c r="D28" s="88" t="n">
        <f aca="false">COUNT(E27:J27)</f>
        <v>1</v>
      </c>
      <c r="K28" s="102"/>
      <c r="L28" s="102"/>
      <c r="M28" s="104"/>
      <c r="N28" s="108"/>
      <c r="O28" s="106"/>
      <c r="P28" s="102"/>
      <c r="R28" s="107"/>
      <c r="S28" s="89"/>
    </row>
    <row r="29" customFormat="false" ht="15" hidden="false" customHeight="true" outlineLevel="0" collapsed="false">
      <c r="A29" s="102" t="n">
        <v>2</v>
      </c>
      <c r="B29" s="102" t="n">
        <v>5</v>
      </c>
      <c r="C29" s="102" t="n">
        <v>1</v>
      </c>
      <c r="D29" s="88" t="s">
        <v>33</v>
      </c>
      <c r="E29" s="88" t="n">
        <v>8</v>
      </c>
      <c r="K29" s="102" t="n">
        <v>2</v>
      </c>
      <c r="L29" s="102" t="n">
        <f aca="false">IF(ISERROR(MATCH(B29,$B24:$B27,0)),IF(ISERROR(MATCH(B29,$C24:$C27,0)),IF(ISERROR(MATCH(LOOKUP(B29,$E29:$I29,$E27:$I27),$B24:$B27,0)),INDEX($M24:$M27,MATCH(LOOKUP(B29,$E29:$I29,$E27:$I27),$C24:$C27,0),1),INDEX($L24:$L27,MATCH(LOOKUP(B29,$E29:$I29,$E27:$I27),$B24:$B27,0),1)),INDEX($M24:$M27,MATCH(B29,$C24:$C27,0),1)),INDEX($L24:$L27,MATCH(B29,$B24:$B27,0),1))</f>
        <v>5</v>
      </c>
      <c r="M29" s="102" t="n">
        <f aca="false">IF(ISERROR(MATCH(C29,$B24:$B27,0)),IF(ISERROR(MATCH(C29,$C24:$C27,0)),IF(ISERROR(MATCH(LOOKUP(C29,$E29:$I29,$E27:$I27),$B24:$B27,0)),INDEX($M24:$M27,MATCH(LOOKUP(C29,$E29:$I29,$E27:$I27),$C24:$C27,0),1),INDEX($L24:$L27,MATCH(LOOKUP(C29,$E29:$I29,$E27:$I27),$B24:$B27,0),1)),INDEX($M24:$M27,MATCH(C29,$C24:$C27,0),1)),INDEX($L24:$L27,MATCH(C29,$B24:$B27,0),1))</f>
        <v>1</v>
      </c>
      <c r="N29" s="105" t="str">
        <f aca="false">IF(ISBLANK(RR!$K9),"",IF(RR!$K9="B",$B29,$C29))</f>
        <v/>
      </c>
      <c r="O29" s="106" t="n">
        <v>1</v>
      </c>
      <c r="P29" s="102" t="n">
        <v>2</v>
      </c>
      <c r="R29" s="107" t="str">
        <f aca="false">CONCATENATE(ADDRESS($B29+2,$C29+1,4,1)," ",ADDRESS($C29+2,$B29+1,4,1))</f>
        <v>B7 F3</v>
      </c>
      <c r="S29" s="89"/>
    </row>
    <row r="30" customFormat="false" ht="15" hidden="false" customHeight="true" outlineLevel="0" collapsed="false">
      <c r="A30" s="102" t="n">
        <v>2</v>
      </c>
      <c r="B30" s="102" t="n">
        <v>6</v>
      </c>
      <c r="C30" s="102" t="n">
        <v>3</v>
      </c>
      <c r="K30" s="102"/>
      <c r="L30" s="102" t="n">
        <f aca="false">IF(ISERROR(MATCH(B30,$B24:$B27,0)),IF(ISERROR(MATCH(B30,$C24:$C27,0)),IF(ISERROR(MATCH(LOOKUP(B30,$E29:$I29,$E27:$I27),$B24:$B27,0)),INDEX($M24:$M27,MATCH(LOOKUP(B30,$E29:$I29,$E27:$I27),$C24:$C27,0),1),INDEX($L24:$L27,MATCH(LOOKUP(B30,$E29:$I29,$E27:$I27),$B24:$B27,0),1)),INDEX($M24:$M27,MATCH(B30,$C24:$C27,0),1)),INDEX($L24:$L27,MATCH(B30,$B24:$B27,0),1))</f>
        <v>6</v>
      </c>
      <c r="M30" s="102" t="n">
        <f aca="false">IF(ISERROR(MATCH(C30,$B24:$B27,0)),IF(ISERROR(MATCH(C30,$C24:$C27,0)),IF(ISERROR(MATCH(LOOKUP(C30,$E29:$I29,$E27:$I27),$B24:$B27,0)),INDEX($M24:$M27,MATCH(LOOKUP(C30,$E29:$I29,$E27:$I27),$C24:$C27,0),1),INDEX($L24:$L27,MATCH(LOOKUP(C30,$E29:$I29,$E27:$I27),$B24:$B27,0),1)),INDEX($M24:$M27,MATCH(C30,$C24:$C27,0),1)),INDEX($L24:$L27,MATCH(C30,$B24:$B27,0),1))</f>
        <v>3</v>
      </c>
      <c r="N30" s="105" t="str">
        <f aca="false">IF(ISBLANK(RR!$K10),"",IF(RR!$K10="B",$B30,$C30))</f>
        <v/>
      </c>
      <c r="O30" s="106" t="n">
        <v>2</v>
      </c>
      <c r="P30" s="102" t="n">
        <v>2</v>
      </c>
      <c r="R30" s="107" t="str">
        <f aca="false">CONCATENATE(ADDRESS($B30+2,$C30+1,4,1)," ",ADDRESS($C30+2,$B30+1,4,1))</f>
        <v>D8 G5</v>
      </c>
    </row>
    <row r="31" customFormat="false" ht="15" hidden="false" customHeight="true" outlineLevel="0" collapsed="false">
      <c r="A31" s="102" t="n">
        <v>2</v>
      </c>
      <c r="B31" s="102" t="n">
        <v>7</v>
      </c>
      <c r="C31" s="102" t="n">
        <v>4</v>
      </c>
      <c r="K31" s="102"/>
      <c r="L31" s="102" t="n">
        <f aca="false">IF(ISERROR(MATCH(B31,$B24:$B27,0)),IF(ISERROR(MATCH(B31,$C24:$C27,0)),IF(ISERROR(MATCH(LOOKUP(B31,$E29:$I29,$E27:$I27),$B24:$B27,0)),INDEX($M24:$M27,MATCH(LOOKUP(B31,$E29:$I29,$E27:$I27),$C24:$C27,0),1),INDEX($L24:$L27,MATCH(LOOKUP(B31,$E29:$I29,$E27:$I27),$B24:$B27,0),1)),INDEX($M24:$M27,MATCH(B31,$C24:$C27,0),1)),INDEX($L24:$L27,MATCH(B31,$B24:$B27,0),1))</f>
        <v>7</v>
      </c>
      <c r="M31" s="102" t="n">
        <f aca="false">IF(ISERROR(MATCH(C31,$B24:$B27,0)),IF(ISERROR(MATCH(C31,$C24:$C27,0)),IF(ISERROR(MATCH(LOOKUP(C31,$E29:$I29,$E27:$I27),$B24:$B27,0)),INDEX($M24:$M27,MATCH(LOOKUP(C31,$E29:$I29,$E27:$I27),$C24:$C27,0),1),INDEX($L24:$L27,MATCH(LOOKUP(C31,$E29:$I29,$E27:$I27),$B24:$B27,0),1)),INDEX($M24:$M27,MATCH(C31,$C24:$C27,0),1)),INDEX($L24:$L27,MATCH(C31,$B24:$B27,0),1))</f>
        <v>4</v>
      </c>
      <c r="N31" s="105" t="str">
        <f aca="false">IF(ISBLANK(RR!$K11),"",IF(RR!$K11="B",$B31,$C31))</f>
        <v/>
      </c>
      <c r="O31" s="106" t="n">
        <v>3</v>
      </c>
      <c r="P31" s="102" t="n">
        <v>2</v>
      </c>
      <c r="R31" s="107" t="str">
        <f aca="false">CONCATENATE(ADDRESS($B31+2,$C31+1,4,1)," ",ADDRESS($C31+2,$B31+1,4,1))</f>
        <v>E9 H6</v>
      </c>
      <c r="S31" s="89"/>
    </row>
    <row r="32" customFormat="false" ht="15" hidden="false" customHeight="true" outlineLevel="0" collapsed="false">
      <c r="A32" s="102" t="n">
        <v>2</v>
      </c>
      <c r="B32" s="102" t="n">
        <v>2</v>
      </c>
      <c r="C32" s="102" t="n">
        <v>8</v>
      </c>
      <c r="D32" s="88" t="s">
        <v>34</v>
      </c>
      <c r="E32" s="102" t="n">
        <v>1</v>
      </c>
      <c r="F32" s="102"/>
      <c r="G32" s="102"/>
      <c r="H32" s="102"/>
      <c r="I32" s="102"/>
      <c r="J32" s="102"/>
      <c r="K32" s="102"/>
      <c r="L32" s="102" t="n">
        <f aca="false">IF(ISERROR(MATCH(B32,$B24:$B27,0)),IF(ISERROR(MATCH(B32,$C24:$C27,0)),IF(ISERROR(MATCH(LOOKUP(B32,$E29:$I29,$E27:$I27),$B24:$B27,0)),INDEX($M24:$M27,MATCH(LOOKUP(B32,$E29:$I29,$E27:$I27),$C24:$C27,0),1),INDEX($L24:$L27,MATCH(LOOKUP(B32,$E29:$I29,$E27:$I27),$B24:$B27,0),1)),INDEX($M24:$M27,MATCH(B32,$C24:$C27,0),1)),INDEX($L24:$L27,MATCH(B32,$B24:$B27,0),1))</f>
        <v>2</v>
      </c>
      <c r="M32" s="102" t="n">
        <f aca="false">IF(ISERROR(MATCH(C32,$B24:$B27,0)),IF(ISERROR(MATCH(C32,$C24:$C27,0)),IF(ISERROR(MATCH(LOOKUP(C32,$E29:$I29,$E27:$I27),$B24:$B27,0)),INDEX($M24:$M27,MATCH(LOOKUP(C32,$E29:$I29,$E27:$I27),$C24:$C27,0),1),INDEX($L24:$L27,MATCH(LOOKUP(C32,$E29:$I29,$E27:$I27),$B24:$B27,0),1)),INDEX($M24:$M27,MATCH(C32,$C24:$C27,0),1)),INDEX($L24:$L27,MATCH(C32,$B24:$B27,0),1))</f>
        <v>9</v>
      </c>
      <c r="N32" s="105" t="str">
        <f aca="false">IF(ISBLANK(RR!$K12),"",IF(RR!$K12="B",$B32,$C32))</f>
        <v/>
      </c>
      <c r="O32" s="106" t="n">
        <v>4</v>
      </c>
      <c r="P32" s="102" t="n">
        <v>2</v>
      </c>
      <c r="R32" s="107" t="str">
        <f aca="false">CONCATENATE(ADDRESS($B32+2,$C32+1,4,1)," ",ADDRESS($C32+2,$B32+1,4,1))</f>
        <v>I4 C10</v>
      </c>
      <c r="S32" s="89"/>
    </row>
    <row r="33" customFormat="false" ht="15" hidden="false" customHeight="true" outlineLevel="0" collapsed="false">
      <c r="A33" s="102"/>
      <c r="B33" s="102"/>
      <c r="C33" s="102"/>
      <c r="D33" s="88" t="n">
        <f aca="false">COUNT(E32:J32)</f>
        <v>1</v>
      </c>
      <c r="E33" s="102"/>
      <c r="F33" s="102"/>
      <c r="G33" s="102"/>
      <c r="H33" s="102"/>
      <c r="I33" s="102"/>
      <c r="J33" s="102"/>
      <c r="K33" s="102"/>
      <c r="L33" s="102"/>
      <c r="M33" s="104"/>
      <c r="N33" s="108"/>
      <c r="O33" s="106"/>
      <c r="P33" s="102"/>
      <c r="R33" s="107"/>
      <c r="S33" s="89"/>
    </row>
    <row r="34" customFormat="false" ht="15" hidden="false" customHeight="true" outlineLevel="0" collapsed="false">
      <c r="A34" s="102" t="n">
        <v>3</v>
      </c>
      <c r="B34" s="102" t="n">
        <v>6</v>
      </c>
      <c r="C34" s="102" t="n">
        <v>2</v>
      </c>
      <c r="D34" s="88" t="s">
        <v>33</v>
      </c>
      <c r="E34" s="102" t="n">
        <v>9</v>
      </c>
      <c r="F34" s="102"/>
      <c r="G34" s="102"/>
      <c r="H34" s="102"/>
      <c r="I34" s="102"/>
      <c r="J34" s="102"/>
      <c r="K34" s="102" t="n">
        <v>3</v>
      </c>
      <c r="L34" s="102" t="n">
        <f aca="false">IF(ISERROR(MATCH(B34,$B29:$B32,0)),IF(ISERROR(MATCH(B34,$C29:$C32,0)),IF(ISERROR(MATCH(LOOKUP(B34,$E34:$I34,$E32:$I32),$B29:$B32,0)),INDEX($M29:$M32,MATCH(LOOKUP(B34,$E34:$I34,$E32:$I32),$C29:$C32,0),1),INDEX($L29:$L32,MATCH(LOOKUP(B34,$E34:$I34,$E32:$I32),$B29:$B32,0),1)),INDEX($M29:$M32,MATCH(B34,$C29:$C32,0),1)),INDEX($L29:$L32,MATCH(B34,$B29:$B32,0),1))</f>
        <v>6</v>
      </c>
      <c r="M34" s="102" t="n">
        <f aca="false">IF(ISERROR(MATCH(C34,$B29:$B32,0)),IF(ISERROR(MATCH(C34,$C29:$C32,0)),IF(ISERROR(MATCH(LOOKUP(C34,$E34:$I34,$E32:$I32),$B29:$B32,0)),INDEX($M29:$M32,MATCH(LOOKUP(C34,$E34:$I34,$E32:$I32),$C29:$C32,0),1),INDEX($L29:$L32,MATCH(LOOKUP(C34,$E34:$I34,$E32:$I32),$B29:$B32,0),1)),INDEX($M29:$M32,MATCH(C34,$C29:$C32,0),1)),INDEX($L29:$L32,MATCH(C34,$B29:$B32,0),1))</f>
        <v>2</v>
      </c>
      <c r="N34" s="105" t="str">
        <f aca="false">IF(ISBLANK(RR!$K14),"",IF(RR!$K14="B",$B34,$C34))</f>
        <v/>
      </c>
      <c r="O34" s="106" t="n">
        <v>1</v>
      </c>
      <c r="P34" s="102" t="n">
        <v>3</v>
      </c>
      <c r="R34" s="107" t="str">
        <f aca="false">CONCATENATE(ADDRESS($B34+2,$C34+1,4,1)," ",ADDRESS($C34+2,$B34+1,4,1))</f>
        <v>C8 G4</v>
      </c>
      <c r="S34" s="89"/>
    </row>
    <row r="35" customFormat="false" ht="15" hidden="false" customHeight="true" outlineLevel="0" collapsed="false">
      <c r="A35" s="102" t="n">
        <v>3</v>
      </c>
      <c r="B35" s="102" t="n">
        <v>7</v>
      </c>
      <c r="C35" s="102" t="n">
        <v>5</v>
      </c>
      <c r="E35" s="102"/>
      <c r="F35" s="102"/>
      <c r="G35" s="102"/>
      <c r="H35" s="102"/>
      <c r="I35" s="102"/>
      <c r="J35" s="102"/>
      <c r="K35" s="102"/>
      <c r="L35" s="102" t="n">
        <f aca="false">IF(ISERROR(MATCH(B35,$B29:$B32,0)),IF(ISERROR(MATCH(B35,$C29:$C32,0)),IF(ISERROR(MATCH(LOOKUP(B35,$E34:$I34,$E32:$I32),$B29:$B32,0)),INDEX($M29:$M32,MATCH(LOOKUP(B35,$E34:$I34,$E32:$I32),$C29:$C32,0),1),INDEX($L29:$L32,MATCH(LOOKUP(B35,$E34:$I34,$E32:$I32),$B29:$B32,0),1)),INDEX($M29:$M32,MATCH(B35,$C29:$C32,0),1)),INDEX($L29:$L32,MATCH(B35,$B29:$B32,0),1))</f>
        <v>7</v>
      </c>
      <c r="M35" s="102" t="n">
        <f aca="false">IF(ISERROR(MATCH(C35,$B29:$B32,0)),IF(ISERROR(MATCH(C35,$C29:$C32,0)),IF(ISERROR(MATCH(LOOKUP(C35,$E34:$I34,$E32:$I32),$B29:$B32,0)),INDEX($M29:$M32,MATCH(LOOKUP(C35,$E34:$I34,$E32:$I32),$C29:$C32,0),1),INDEX($L29:$L32,MATCH(LOOKUP(C35,$E34:$I34,$E32:$I32),$B29:$B32,0),1)),INDEX($M29:$M32,MATCH(C35,$C29:$C32,0),1)),INDEX($L29:$L32,MATCH(C35,$B29:$B32,0),1))</f>
        <v>5</v>
      </c>
      <c r="N35" s="105" t="str">
        <f aca="false">IF(ISBLANK(RR!$K15),"",IF(RR!$K15="B",$B35,$C35))</f>
        <v/>
      </c>
      <c r="O35" s="106" t="n">
        <v>2</v>
      </c>
      <c r="P35" s="102" t="n">
        <v>3</v>
      </c>
      <c r="R35" s="107" t="str">
        <f aca="false">CONCATENATE(ADDRESS($B35+2,$C35+1,4,1)," ",ADDRESS($C35+2,$B35+1,4,1))</f>
        <v>F9 H7</v>
      </c>
    </row>
    <row r="36" customFormat="false" ht="15" hidden="false" customHeight="true" outlineLevel="0" collapsed="false">
      <c r="A36" s="102" t="n">
        <v>3</v>
      </c>
      <c r="B36" s="102" t="n">
        <v>8</v>
      </c>
      <c r="C36" s="102" t="n">
        <v>4</v>
      </c>
      <c r="E36" s="102"/>
      <c r="F36" s="102"/>
      <c r="G36" s="102"/>
      <c r="H36" s="102"/>
      <c r="I36" s="102"/>
      <c r="J36" s="102"/>
      <c r="K36" s="102"/>
      <c r="L36" s="102" t="n">
        <f aca="false">IF(ISERROR(MATCH(B36,$B29:$B32,0)),IF(ISERROR(MATCH(B36,$C29:$C32,0)),IF(ISERROR(MATCH(LOOKUP(B36,$E34:$I34,$E32:$I32),$B29:$B32,0)),INDEX($M29:$M32,MATCH(LOOKUP(B36,$E34:$I34,$E32:$I32),$C29:$C32,0),1),INDEX($L29:$L32,MATCH(LOOKUP(B36,$E34:$I34,$E32:$I32),$B29:$B32,0),1)),INDEX($M29:$M32,MATCH(B36,$C29:$C32,0),1)),INDEX($L29:$L32,MATCH(B36,$B29:$B32,0),1))</f>
        <v>9</v>
      </c>
      <c r="M36" s="102" t="n">
        <f aca="false">IF(ISERROR(MATCH(C36,$B29:$B32,0)),IF(ISERROR(MATCH(C36,$C29:$C32,0)),IF(ISERROR(MATCH(LOOKUP(C36,$E34:$I34,$E32:$I32),$B29:$B32,0)),INDEX($M29:$M32,MATCH(LOOKUP(C36,$E34:$I34,$E32:$I32),$C29:$C32,0),1),INDEX($L29:$L32,MATCH(LOOKUP(C36,$E34:$I34,$E32:$I32),$B29:$B32,0),1)),INDEX($M29:$M32,MATCH(C36,$C29:$C32,0),1)),INDEX($L29:$L32,MATCH(C36,$B29:$B32,0),1))</f>
        <v>4</v>
      </c>
      <c r="N36" s="105" t="str">
        <f aca="false">IF(ISBLANK(RR!$K16),"",IF(RR!$K16="B",$B36,$C36))</f>
        <v/>
      </c>
      <c r="O36" s="106" t="n">
        <v>3</v>
      </c>
      <c r="P36" s="102" t="n">
        <v>3</v>
      </c>
      <c r="R36" s="107" t="str">
        <f aca="false">CONCATENATE(ADDRESS($B36+2,$C36+1,4,1)," ",ADDRESS($C36+2,$B36+1,4,1))</f>
        <v>E10 I6</v>
      </c>
    </row>
    <row r="37" customFormat="false" ht="15" hidden="false" customHeight="true" outlineLevel="0" collapsed="false">
      <c r="A37" s="102" t="n">
        <v>3</v>
      </c>
      <c r="B37" s="102" t="n">
        <v>3</v>
      </c>
      <c r="C37" s="102" t="n">
        <v>9</v>
      </c>
      <c r="D37" s="88" t="s">
        <v>34</v>
      </c>
      <c r="E37" s="102" t="n">
        <v>2</v>
      </c>
      <c r="F37" s="102"/>
      <c r="G37" s="102"/>
      <c r="H37" s="102"/>
      <c r="I37" s="102"/>
      <c r="J37" s="102"/>
      <c r="K37" s="102"/>
      <c r="L37" s="102" t="n">
        <f aca="false">IF(ISERROR(MATCH(B37,$B29:$B32,0)),IF(ISERROR(MATCH(B37,$C29:$C32,0)),IF(ISERROR(MATCH(LOOKUP(B37,$E34:$I34,$E32:$I32),$B29:$B32,0)),INDEX($M29:$M32,MATCH(LOOKUP(B37,$E34:$I34,$E32:$I32),$C29:$C32,0),1),INDEX($L29:$L32,MATCH(LOOKUP(B37,$E34:$I34,$E32:$I32),$B29:$B32,0),1)),INDEX($M29:$M32,MATCH(B37,$C29:$C32,0),1)),INDEX($L29:$L32,MATCH(B37,$B29:$B32,0),1))</f>
        <v>3</v>
      </c>
      <c r="M37" s="102" t="n">
        <f aca="false">IF(ISERROR(MATCH(C37,$B29:$B32,0)),IF(ISERROR(MATCH(C37,$C29:$C32,0)),IF(ISERROR(MATCH(LOOKUP(C37,$E34:$I34,$E32:$I32),$B29:$B32,0)),INDEX($M29:$M32,MATCH(LOOKUP(C37,$E34:$I34,$E32:$I32),$C29:$C32,0),1),INDEX($L29:$L32,MATCH(LOOKUP(C37,$E34:$I34,$E32:$I32),$B29:$B32,0),1)),INDEX($M29:$M32,MATCH(C37,$C29:$C32,0),1)),INDEX($L29:$L32,MATCH(C37,$B29:$B32,0),1))</f>
        <v>1</v>
      </c>
      <c r="N37" s="105" t="str">
        <f aca="false">IF(ISBLANK(RR!$K17),"",IF(RR!$K17="B",$B37,$C37))</f>
        <v/>
      </c>
      <c r="O37" s="106" t="n">
        <v>4</v>
      </c>
      <c r="P37" s="102" t="n">
        <v>3</v>
      </c>
      <c r="R37" s="107" t="str">
        <f aca="false">CONCATENATE(ADDRESS($B37+2,$C37+1,4,1)," ",ADDRESS($C37+2,$B37+1,4,1))</f>
        <v>J5 D11</v>
      </c>
    </row>
    <row r="38" customFormat="false" ht="15" hidden="false" customHeight="true" outlineLevel="0" collapsed="false">
      <c r="A38" s="102"/>
      <c r="B38" s="102"/>
      <c r="C38" s="102"/>
      <c r="D38" s="88" t="n">
        <f aca="false">COUNT(E37:J37)</f>
        <v>1</v>
      </c>
      <c r="E38" s="102"/>
      <c r="F38" s="102"/>
      <c r="G38" s="102"/>
      <c r="H38" s="102"/>
      <c r="I38" s="102"/>
      <c r="J38" s="102"/>
      <c r="K38" s="102"/>
      <c r="L38" s="102"/>
      <c r="M38" s="104"/>
      <c r="N38" s="108"/>
      <c r="O38" s="106"/>
      <c r="P38" s="102"/>
      <c r="R38" s="107"/>
      <c r="S38" s="89"/>
    </row>
    <row r="39" customFormat="false" ht="15" hidden="false" customHeight="true" outlineLevel="0" collapsed="false">
      <c r="A39" s="102" t="n">
        <v>4</v>
      </c>
      <c r="B39" s="102" t="n">
        <v>7</v>
      </c>
      <c r="C39" s="102" t="n">
        <v>3</v>
      </c>
      <c r="D39" s="88" t="s">
        <v>33</v>
      </c>
      <c r="E39" s="102" t="n">
        <v>1</v>
      </c>
      <c r="F39" s="102"/>
      <c r="G39" s="102"/>
      <c r="H39" s="102"/>
      <c r="I39" s="102"/>
      <c r="J39" s="102"/>
      <c r="K39" s="102" t="n">
        <v>4</v>
      </c>
      <c r="L39" s="102" t="n">
        <f aca="false">IF(ISERROR(MATCH(B39,$B34:$B37,0)),IF(ISERROR(MATCH(B39,$C34:$C37,0)),IF(ISERROR(MATCH(LOOKUP(B39,$E39:$I39,$E37:$I37),$B34:$B37,0)),INDEX($M34:$M37,MATCH(LOOKUP(B39,$E39:$I39,$E37:$I37),$C34:$C37,0),1),INDEX($L34:$L37,MATCH(LOOKUP(B39,$E39:$I39,$E37:$I37),$B34:$B37,0),1)),INDEX($M34:$M37,MATCH(B39,$C34:$C37,0),1)),INDEX($L34:$L37,MATCH(B39,$B34:$B37,0),1))</f>
        <v>7</v>
      </c>
      <c r="M39" s="102" t="n">
        <f aca="false">IF(ISERROR(MATCH(C39,$B34:$B37,0)),IF(ISERROR(MATCH(C39,$C34:$C37,0)),IF(ISERROR(MATCH(LOOKUP(C39,$E39:$I39,$E37:$I37),$B34:$B37,0)),INDEX($M34:$M37,MATCH(LOOKUP(C39,$E39:$I39,$E37:$I37),$C34:$C37,0),1),INDEX($L34:$L37,MATCH(LOOKUP(C39,$E39:$I39,$E37:$I37),$B34:$B37,0),1)),INDEX($M34:$M37,MATCH(C39,$C34:$C37,0),1)),INDEX($L34:$L37,MATCH(C39,$B34:$B37,0),1))</f>
        <v>3</v>
      </c>
      <c r="N39" s="105" t="str">
        <f aca="false">IF(ISBLANK(RR!$K19),"",IF(RR!$K19="B",$B39,$C39))</f>
        <v/>
      </c>
      <c r="O39" s="106" t="n">
        <v>1</v>
      </c>
      <c r="P39" s="102" t="n">
        <v>4</v>
      </c>
      <c r="R39" s="107" t="str">
        <f aca="false">CONCATENATE(ADDRESS($B39+2,$C39+1,4,1)," ",ADDRESS($C39+2,$B39+1,4,1))</f>
        <v>D9 H5</v>
      </c>
      <c r="S39" s="89"/>
    </row>
    <row r="40" customFormat="false" ht="15" hidden="false" customHeight="true" outlineLevel="0" collapsed="false">
      <c r="A40" s="102" t="n">
        <v>4</v>
      </c>
      <c r="B40" s="102" t="n">
        <v>8</v>
      </c>
      <c r="C40" s="102" t="n">
        <v>5</v>
      </c>
      <c r="E40" s="102"/>
      <c r="F40" s="102"/>
      <c r="G40" s="102"/>
      <c r="H40" s="102"/>
      <c r="I40" s="102"/>
      <c r="J40" s="102"/>
      <c r="K40" s="102"/>
      <c r="L40" s="102" t="n">
        <f aca="false">IF(ISERROR(MATCH(B40,$B34:$B37,0)),IF(ISERROR(MATCH(B40,$C34:$C37,0)),IF(ISERROR(MATCH(LOOKUP(B40,$E39:$I39,$E37:$I37),$B34:$B37,0)),INDEX($M34:$M37,MATCH(LOOKUP(B40,$E39:$I39,$E37:$I37),$C34:$C37,0),1),INDEX($L34:$L37,MATCH(LOOKUP(B40,$E39:$I39,$E37:$I37),$B34:$B37,0),1)),INDEX($M34:$M37,MATCH(B40,$C34:$C37,0),1)),INDEX($L34:$L37,MATCH(B40,$B34:$B37,0),1))</f>
        <v>9</v>
      </c>
      <c r="M40" s="102" t="n">
        <f aca="false">IF(ISERROR(MATCH(C40,$B34:$B37,0)),IF(ISERROR(MATCH(C40,$C34:$C37,0)),IF(ISERROR(MATCH(LOOKUP(C40,$E39:$I39,$E37:$I37),$B34:$B37,0)),INDEX($M34:$M37,MATCH(LOOKUP(C40,$E39:$I39,$E37:$I37),$C34:$C37,0),1),INDEX($L34:$L37,MATCH(LOOKUP(C40,$E39:$I39,$E37:$I37),$B34:$B37,0),1)),INDEX($M34:$M37,MATCH(C40,$C34:$C37,0),1)),INDEX($L34:$L37,MATCH(C40,$B34:$B37,0),1))</f>
        <v>5</v>
      </c>
      <c r="N40" s="105" t="str">
        <f aca="false">IF(ISBLANK(RR!$K20),"",IF(RR!$K20="B",$B40,$C40))</f>
        <v/>
      </c>
      <c r="O40" s="106" t="n">
        <v>2</v>
      </c>
      <c r="P40" s="102" t="n">
        <v>4</v>
      </c>
      <c r="R40" s="107" t="str">
        <f aca="false">CONCATENATE(ADDRESS($B40+2,$C40+1,4,1)," ",ADDRESS($C40+2,$B40+1,4,1))</f>
        <v>F10 I7</v>
      </c>
    </row>
    <row r="41" customFormat="false" ht="15" hidden="false" customHeight="true" outlineLevel="0" collapsed="false">
      <c r="A41" s="102" t="n">
        <v>4</v>
      </c>
      <c r="B41" s="102" t="n">
        <v>4</v>
      </c>
      <c r="C41" s="102" t="n">
        <v>9</v>
      </c>
      <c r="E41" s="102"/>
      <c r="F41" s="102"/>
      <c r="G41" s="102"/>
      <c r="H41" s="102"/>
      <c r="I41" s="102"/>
      <c r="J41" s="102"/>
      <c r="K41" s="102"/>
      <c r="L41" s="102" t="n">
        <f aca="false">IF(ISERROR(MATCH(B41,$B34:$B37,0)),IF(ISERROR(MATCH(B41,$C34:$C37,0)),IF(ISERROR(MATCH(LOOKUP(B41,$E39:$I39,$E37:$I37),$B34:$B37,0)),INDEX($M34:$M37,MATCH(LOOKUP(B41,$E39:$I39,$E37:$I37),$C34:$C37,0),1),INDEX($L34:$L37,MATCH(LOOKUP(B41,$E39:$I39,$E37:$I37),$B34:$B37,0),1)),INDEX($M34:$M37,MATCH(B41,$C34:$C37,0),1)),INDEX($L34:$L37,MATCH(B41,$B34:$B37,0),1))</f>
        <v>4</v>
      </c>
      <c r="M41" s="102" t="n">
        <f aca="false">IF(ISERROR(MATCH(C41,$B34:$B37,0)),IF(ISERROR(MATCH(C41,$C34:$C37,0)),IF(ISERROR(MATCH(LOOKUP(C41,$E39:$I39,$E37:$I37),$B34:$B37,0)),INDEX($M34:$M37,MATCH(LOOKUP(C41,$E39:$I39,$E37:$I37),$C34:$C37,0),1),INDEX($L34:$L37,MATCH(LOOKUP(C41,$E39:$I39,$E37:$I37),$B34:$B37,0),1)),INDEX($M34:$M37,MATCH(C41,$C34:$C37,0),1)),INDEX($L34:$L37,MATCH(C41,$B34:$B37,0),1))</f>
        <v>1</v>
      </c>
      <c r="N41" s="105" t="str">
        <f aca="false">IF(ISBLANK(RR!$K21),"",IF(RR!$K21="B",$B41,$C41))</f>
        <v/>
      </c>
      <c r="O41" s="106" t="n">
        <v>3</v>
      </c>
      <c r="P41" s="102" t="n">
        <v>4</v>
      </c>
      <c r="R41" s="107" t="str">
        <f aca="false">CONCATENATE(ADDRESS($B41+2,$C41+1,4,1)," ",ADDRESS($C41+2,$B41+1,4,1))</f>
        <v>J6 E11</v>
      </c>
      <c r="S41" s="89"/>
    </row>
    <row r="42" customFormat="false" ht="15" hidden="false" customHeight="true" outlineLevel="0" collapsed="false">
      <c r="A42" s="102" t="n">
        <v>4</v>
      </c>
      <c r="B42" s="102" t="n">
        <v>1</v>
      </c>
      <c r="C42" s="102" t="n">
        <v>6</v>
      </c>
      <c r="D42" s="88" t="s">
        <v>34</v>
      </c>
      <c r="E42" s="102" t="n">
        <v>3</v>
      </c>
      <c r="F42" s="102"/>
      <c r="G42" s="102"/>
      <c r="H42" s="102"/>
      <c r="I42" s="102"/>
      <c r="J42" s="102"/>
      <c r="K42" s="102"/>
      <c r="L42" s="102" t="n">
        <f aca="false">IF(ISERROR(MATCH(B42,$B34:$B37,0)),IF(ISERROR(MATCH(B42,$C34:$C37,0)),IF(ISERROR(MATCH(LOOKUP(B42,$E39:$I39,$E37:$I37),$B34:$B37,0)),INDEX($M34:$M37,MATCH(LOOKUP(B42,$E39:$I39,$E37:$I37),$C34:$C37,0),1),INDEX($L34:$L37,MATCH(LOOKUP(B42,$E39:$I39,$E37:$I37),$B34:$B37,0),1)),INDEX($M34:$M37,MATCH(B42,$C34:$C37,0),1)),INDEX($L34:$L37,MATCH(B42,$B34:$B37,0),1))</f>
        <v>2</v>
      </c>
      <c r="M42" s="102" t="n">
        <f aca="false">IF(ISERROR(MATCH(C42,$B34:$B37,0)),IF(ISERROR(MATCH(C42,$C34:$C37,0)),IF(ISERROR(MATCH(LOOKUP(C42,$E39:$I39,$E37:$I37),$B34:$B37,0)),INDEX($M34:$M37,MATCH(LOOKUP(C42,$E39:$I39,$E37:$I37),$C34:$C37,0),1),INDEX($L34:$L37,MATCH(LOOKUP(C42,$E39:$I39,$E37:$I37),$B34:$B37,0),1)),INDEX($M34:$M37,MATCH(C42,$C34:$C37,0),1)),INDEX($L34:$L37,MATCH(C42,$B34:$B37,0),1))</f>
        <v>6</v>
      </c>
      <c r="N42" s="105" t="str">
        <f aca="false">IF(ISBLANK(RR!$K22),"",IF(RR!$K22="B",$B42,$C42))</f>
        <v/>
      </c>
      <c r="O42" s="106" t="n">
        <v>4</v>
      </c>
      <c r="P42" s="102" t="n">
        <v>4</v>
      </c>
      <c r="R42" s="107" t="str">
        <f aca="false">CONCATENATE(ADDRESS($B42+2,$C42+1,4,1)," ",ADDRESS($C42+2,$B42+1,4,1))</f>
        <v>G3 B8</v>
      </c>
      <c r="S42" s="89"/>
    </row>
    <row r="43" customFormat="false" ht="15" hidden="false" customHeight="true" outlineLevel="0" collapsed="false">
      <c r="A43" s="102"/>
      <c r="B43" s="102"/>
      <c r="C43" s="102"/>
      <c r="D43" s="88" t="n">
        <f aca="false">COUNT(E42:J42)</f>
        <v>1</v>
      </c>
      <c r="E43" s="102"/>
      <c r="F43" s="102"/>
      <c r="G43" s="102"/>
      <c r="H43" s="102"/>
      <c r="I43" s="102"/>
      <c r="J43" s="102"/>
      <c r="K43" s="102"/>
      <c r="L43" s="102"/>
      <c r="M43" s="104"/>
      <c r="N43" s="108"/>
      <c r="O43" s="106"/>
      <c r="P43" s="102"/>
      <c r="R43" s="107"/>
      <c r="S43" s="89"/>
    </row>
    <row r="44" customFormat="false" ht="15" hidden="false" customHeight="true" outlineLevel="0" collapsed="false">
      <c r="A44" s="102" t="n">
        <v>5</v>
      </c>
      <c r="B44" s="102" t="n">
        <v>6</v>
      </c>
      <c r="C44" s="102" t="n">
        <v>4</v>
      </c>
      <c r="D44" s="88" t="s">
        <v>33</v>
      </c>
      <c r="E44" s="102" t="n">
        <v>2</v>
      </c>
      <c r="F44" s="102"/>
      <c r="G44" s="102"/>
      <c r="H44" s="102"/>
      <c r="I44" s="102"/>
      <c r="J44" s="102"/>
      <c r="K44" s="102" t="n">
        <v>5</v>
      </c>
      <c r="L44" s="102" t="n">
        <f aca="false">IF(ISERROR(MATCH(B44,$B39:$B42,0)),IF(ISERROR(MATCH(B44,$C39:$C42,0)),IF(ISERROR(MATCH(LOOKUP(B44,$E44:$I44,$E42:$I42),$B39:$B42,0)),INDEX($M39:$M42,MATCH(LOOKUP(B44,$E44:$I44,$E42:$I42),$C39:$C42,0),1),INDEX($L39:$L42,MATCH(LOOKUP(B44,$E44:$I44,$E42:$I42),$B39:$B42,0),1)),INDEX($M39:$M42,MATCH(B44,$C39:$C42,0),1)),INDEX($L39:$L42,MATCH(B44,$B39:$B42,0),1))</f>
        <v>6</v>
      </c>
      <c r="M44" s="102" t="n">
        <f aca="false">IF(ISERROR(MATCH(C44,$B39:$B42,0)),IF(ISERROR(MATCH(C44,$C39:$C42,0)),IF(ISERROR(MATCH(LOOKUP(C44,$E44:$I44,$E42:$I42),$B39:$B42,0)),INDEX($M39:$M42,MATCH(LOOKUP(C44,$E44:$I44,$E42:$I42),$C39:$C42,0),1),INDEX($L39:$L42,MATCH(LOOKUP(C44,$E44:$I44,$E42:$I42),$B39:$B42,0),1)),INDEX($M39:$M42,MATCH(C44,$C39:$C42,0),1)),INDEX($L39:$L42,MATCH(C44,$B39:$B42,0),1))</f>
        <v>4</v>
      </c>
      <c r="N44" s="105" t="str">
        <f aca="false">IF(ISBLANK(RR!$K24),"",IF(RR!$K24="B",$B44,$C44))</f>
        <v/>
      </c>
      <c r="O44" s="106" t="n">
        <v>1</v>
      </c>
      <c r="P44" s="102" t="n">
        <v>5</v>
      </c>
      <c r="R44" s="107" t="str">
        <f aca="false">CONCATENATE(ADDRESS($B44+2,$C44+1,4,1)," ",ADDRESS($C44+2,$B44+1,4,1))</f>
        <v>E8 G6</v>
      </c>
      <c r="S44" s="89"/>
    </row>
    <row r="45" customFormat="false" ht="15" hidden="false" customHeight="true" outlineLevel="0" collapsed="false">
      <c r="A45" s="102" t="n">
        <v>5</v>
      </c>
      <c r="B45" s="102" t="n">
        <v>9</v>
      </c>
      <c r="C45" s="102" t="n">
        <v>5</v>
      </c>
      <c r="E45" s="102"/>
      <c r="F45" s="102"/>
      <c r="G45" s="102"/>
      <c r="H45" s="102"/>
      <c r="I45" s="102"/>
      <c r="J45" s="102"/>
      <c r="K45" s="102"/>
      <c r="L45" s="102" t="n">
        <f aca="false">IF(ISERROR(MATCH(B45,$B39:$B42,0)),IF(ISERROR(MATCH(B45,$C39:$C42,0)),IF(ISERROR(MATCH(LOOKUP(B45,$E44:$I44,$E42:$I42),$B39:$B42,0)),INDEX($M39:$M42,MATCH(LOOKUP(B45,$E44:$I44,$E42:$I42),$C39:$C42,0),1),INDEX($L39:$L42,MATCH(LOOKUP(B45,$E44:$I44,$E42:$I42),$B39:$B42,0),1)),INDEX($M39:$M42,MATCH(B45,$C39:$C42,0),1)),INDEX($L39:$L42,MATCH(B45,$B39:$B42,0),1))</f>
        <v>1</v>
      </c>
      <c r="M45" s="102" t="n">
        <f aca="false">IF(ISERROR(MATCH(C45,$B39:$B42,0)),IF(ISERROR(MATCH(C45,$C39:$C42,0)),IF(ISERROR(MATCH(LOOKUP(C45,$E44:$I44,$E42:$I42),$B39:$B42,0)),INDEX($M39:$M42,MATCH(LOOKUP(C45,$E44:$I44,$E42:$I42),$C39:$C42,0),1),INDEX($L39:$L42,MATCH(LOOKUP(C45,$E44:$I44,$E42:$I42),$B39:$B42,0),1)),INDEX($M39:$M42,MATCH(C45,$C39:$C42,0),1)),INDEX($L39:$L42,MATCH(C45,$B39:$B42,0),1))</f>
        <v>5</v>
      </c>
      <c r="N45" s="105" t="str">
        <f aca="false">IF(ISBLANK(RR!$K25),"",IF(RR!$K25="B",$B45,$C45))</f>
        <v/>
      </c>
      <c r="O45" s="106" t="n">
        <v>2</v>
      </c>
      <c r="P45" s="102" t="n">
        <v>5</v>
      </c>
      <c r="R45" s="107" t="str">
        <f aca="false">CONCATENATE(ADDRESS($B45+2,$C45+1,4,1)," ",ADDRESS($C45+2,$B45+1,4,1))</f>
        <v>F11 J7</v>
      </c>
    </row>
    <row r="46" customFormat="false" ht="15" hidden="false" customHeight="true" outlineLevel="0" collapsed="false">
      <c r="A46" s="102" t="n">
        <v>5</v>
      </c>
      <c r="B46" s="102" t="n">
        <v>1</v>
      </c>
      <c r="C46" s="102" t="n">
        <v>8</v>
      </c>
      <c r="E46" s="102"/>
      <c r="F46" s="102"/>
      <c r="G46" s="102"/>
      <c r="H46" s="102"/>
      <c r="I46" s="102"/>
      <c r="J46" s="102"/>
      <c r="K46" s="102"/>
      <c r="L46" s="102" t="n">
        <f aca="false">IF(ISERROR(MATCH(B46,$B39:$B42,0)),IF(ISERROR(MATCH(B46,$C39:$C42,0)),IF(ISERROR(MATCH(LOOKUP(B46,$E44:$I44,$E42:$I42),$B39:$B42,0)),INDEX($M39:$M42,MATCH(LOOKUP(B46,$E44:$I44,$E42:$I42),$C39:$C42,0),1),INDEX($L39:$L42,MATCH(LOOKUP(B46,$E44:$I44,$E42:$I42),$B39:$B42,0),1)),INDEX($M39:$M42,MATCH(B46,$C39:$C42,0),1)),INDEX($L39:$L42,MATCH(B46,$B39:$B42,0),1))</f>
        <v>2</v>
      </c>
      <c r="M46" s="102" t="n">
        <f aca="false">IF(ISERROR(MATCH(C46,$B39:$B42,0)),IF(ISERROR(MATCH(C46,$C39:$C42,0)),IF(ISERROR(MATCH(LOOKUP(C46,$E44:$I44,$E42:$I42),$B39:$B42,0)),INDEX($M39:$M42,MATCH(LOOKUP(C46,$E44:$I44,$E42:$I42),$C39:$C42,0),1),INDEX($L39:$L42,MATCH(LOOKUP(C46,$E44:$I44,$E42:$I42),$B39:$B42,0),1)),INDEX($M39:$M42,MATCH(C46,$C39:$C42,0),1)),INDEX($L39:$L42,MATCH(C46,$B39:$B42,0),1))</f>
        <v>9</v>
      </c>
      <c r="N46" s="105" t="str">
        <f aca="false">IF(ISBLANK(RR!$K26),"",IF(RR!$K26="B",$B46,$C46))</f>
        <v/>
      </c>
      <c r="O46" s="106" t="n">
        <v>3</v>
      </c>
      <c r="P46" s="102" t="n">
        <v>5</v>
      </c>
      <c r="R46" s="107" t="str">
        <f aca="false">CONCATENATE(ADDRESS($B46+2,$C46+1,4,1)," ",ADDRESS($C46+2,$B46+1,4,1))</f>
        <v>I3 B10</v>
      </c>
      <c r="S46" s="89"/>
    </row>
    <row r="47" customFormat="false" ht="15" hidden="false" customHeight="true" outlineLevel="0" collapsed="false">
      <c r="A47" s="102" t="n">
        <v>5</v>
      </c>
      <c r="B47" s="102" t="n">
        <v>2</v>
      </c>
      <c r="C47" s="102" t="n">
        <v>7</v>
      </c>
      <c r="D47" s="88" t="s">
        <v>34</v>
      </c>
      <c r="E47" s="102" t="n">
        <v>4</v>
      </c>
      <c r="F47" s="102"/>
      <c r="G47" s="102"/>
      <c r="H47" s="102"/>
      <c r="I47" s="102"/>
      <c r="J47" s="102"/>
      <c r="K47" s="102"/>
      <c r="L47" s="102" t="n">
        <f aca="false">IF(ISERROR(MATCH(B47,$B39:$B42,0)),IF(ISERROR(MATCH(B47,$C39:$C42,0)),IF(ISERROR(MATCH(LOOKUP(B47,$E44:$I44,$E42:$I42),$B39:$B42,0)),INDEX($M39:$M42,MATCH(LOOKUP(B47,$E44:$I44,$E42:$I42),$C39:$C42,0),1),INDEX($L39:$L42,MATCH(LOOKUP(B47,$E44:$I44,$E42:$I42),$B39:$B42,0),1)),INDEX($M39:$M42,MATCH(B47,$C39:$C42,0),1)),INDEX($L39:$L42,MATCH(B47,$B39:$B42,0),1))</f>
        <v>3</v>
      </c>
      <c r="M47" s="102" t="n">
        <f aca="false">IF(ISERROR(MATCH(C47,$B39:$B42,0)),IF(ISERROR(MATCH(C47,$C39:$C42,0)),IF(ISERROR(MATCH(LOOKUP(C47,$E44:$I44,$E42:$I42),$B39:$B42,0)),INDEX($M39:$M42,MATCH(LOOKUP(C47,$E44:$I44,$E42:$I42),$C39:$C42,0),1),INDEX($L39:$L42,MATCH(LOOKUP(C47,$E44:$I44,$E42:$I42),$B39:$B42,0),1)),INDEX($M39:$M42,MATCH(C47,$C39:$C42,0),1)),INDEX($L39:$L42,MATCH(C47,$B39:$B42,0),1))</f>
        <v>7</v>
      </c>
      <c r="N47" s="105" t="str">
        <f aca="false">IF(ISBLANK(RR!$K27),"",IF(RR!$K27="B",$B47,$C47))</f>
        <v/>
      </c>
      <c r="O47" s="106" t="n">
        <v>4</v>
      </c>
      <c r="P47" s="102" t="n">
        <v>5</v>
      </c>
      <c r="R47" s="107" t="str">
        <f aca="false">CONCATENATE(ADDRESS($B47+2,$C47+1,4,1)," ",ADDRESS($C47+2,$B47+1,4,1))</f>
        <v>H4 C9</v>
      </c>
      <c r="S47" s="89"/>
    </row>
    <row r="48" customFormat="false" ht="15" hidden="false" customHeight="true" outlineLevel="0" collapsed="false">
      <c r="A48" s="102"/>
      <c r="B48" s="102"/>
      <c r="C48" s="102"/>
      <c r="D48" s="88" t="n">
        <f aca="false">COUNT(E47:J47)</f>
        <v>1</v>
      </c>
      <c r="E48" s="102"/>
      <c r="F48" s="102"/>
      <c r="G48" s="102"/>
      <c r="H48" s="102"/>
      <c r="I48" s="102"/>
      <c r="J48" s="102"/>
      <c r="K48" s="102"/>
      <c r="L48" s="102"/>
      <c r="M48" s="104"/>
      <c r="N48" s="108"/>
      <c r="O48" s="106"/>
      <c r="P48" s="102"/>
      <c r="R48" s="107"/>
      <c r="S48" s="89"/>
    </row>
    <row r="49" customFormat="false" ht="15" hidden="false" customHeight="true" outlineLevel="0" collapsed="false">
      <c r="A49" s="102" t="n">
        <v>6</v>
      </c>
      <c r="B49" s="102" t="n">
        <v>5</v>
      </c>
      <c r="C49" s="102" t="n">
        <v>2</v>
      </c>
      <c r="D49" s="88" t="s">
        <v>33</v>
      </c>
      <c r="E49" s="102" t="n">
        <v>3</v>
      </c>
      <c r="F49" s="102"/>
      <c r="G49" s="102"/>
      <c r="H49" s="102"/>
      <c r="I49" s="102"/>
      <c r="J49" s="102"/>
      <c r="K49" s="102" t="n">
        <v>6</v>
      </c>
      <c r="L49" s="102" t="n">
        <f aca="false">IF(ISERROR(MATCH(B49,$B44:$B47,0)),IF(ISERROR(MATCH(B49,$C44:$C47,0)),IF(ISERROR(MATCH(LOOKUP(B49,$E49:$I49,$E47:$I47),$B44:$B47,0)),INDEX($M44:$M47,MATCH(LOOKUP(B49,$E49:$I49,$E47:$I47),$C44:$C47,0),1),INDEX($L44:$L47,MATCH(LOOKUP(B49,$E49:$I49,$E47:$I47),$B44:$B47,0),1)),INDEX($M44:$M47,MATCH(B49,$C44:$C47,0),1)),INDEX($L44:$L47,MATCH(B49,$B44:$B47,0),1))</f>
        <v>5</v>
      </c>
      <c r="M49" s="102" t="n">
        <f aca="false">IF(ISERROR(MATCH(C49,$B44:$B47,0)),IF(ISERROR(MATCH(C49,$C44:$C47,0)),IF(ISERROR(MATCH(LOOKUP(C49,$E49:$I49,$E47:$I47),$B44:$B47,0)),INDEX($M44:$M47,MATCH(LOOKUP(C49,$E49:$I49,$E47:$I47),$C44:$C47,0),1),INDEX($L44:$L47,MATCH(LOOKUP(C49,$E49:$I49,$E47:$I47),$B44:$B47,0),1)),INDEX($M44:$M47,MATCH(C49,$C44:$C47,0),1)),INDEX($L44:$L47,MATCH(C49,$B44:$B47,0),1))</f>
        <v>3</v>
      </c>
      <c r="N49" s="105" t="str">
        <f aca="false">IF(ISBLANK(RR!$K29),"",IF(RR!$K29="B",$B49,$C49))</f>
        <v/>
      </c>
      <c r="O49" s="106" t="n">
        <v>1</v>
      </c>
      <c r="P49" s="102" t="n">
        <v>6</v>
      </c>
      <c r="R49" s="107" t="str">
        <f aca="false">CONCATENATE(ADDRESS($B49+2,$C49+1,4,1)," ",ADDRESS($C49+2,$B49+1,4,1))</f>
        <v>C7 F4</v>
      </c>
      <c r="S49" s="89"/>
    </row>
    <row r="50" customFormat="false" ht="15" hidden="false" customHeight="true" outlineLevel="0" collapsed="false">
      <c r="A50" s="102" t="n">
        <v>6</v>
      </c>
      <c r="B50" s="102" t="n">
        <v>8</v>
      </c>
      <c r="C50" s="102" t="n">
        <v>6</v>
      </c>
      <c r="E50" s="102"/>
      <c r="F50" s="102"/>
      <c r="G50" s="102"/>
      <c r="H50" s="102"/>
      <c r="I50" s="102"/>
      <c r="J50" s="102"/>
      <c r="K50" s="102"/>
      <c r="L50" s="102" t="n">
        <f aca="false">IF(ISERROR(MATCH(B50,$B44:$B47,0)),IF(ISERROR(MATCH(B50,$C44:$C47,0)),IF(ISERROR(MATCH(LOOKUP(B50,$E49:$I49,$E47:$I47),$B44:$B47,0)),INDEX($M44:$M47,MATCH(LOOKUP(B50,$E49:$I49,$E47:$I47),$C44:$C47,0),1),INDEX($L44:$L47,MATCH(LOOKUP(B50,$E49:$I49,$E47:$I47),$B44:$B47,0),1)),INDEX($M44:$M47,MATCH(B50,$C44:$C47,0),1)),INDEX($L44:$L47,MATCH(B50,$B44:$B47,0),1))</f>
        <v>9</v>
      </c>
      <c r="M50" s="102" t="n">
        <f aca="false">IF(ISERROR(MATCH(C50,$B44:$B47,0)),IF(ISERROR(MATCH(C50,$C44:$C47,0)),IF(ISERROR(MATCH(LOOKUP(C50,$E49:$I49,$E47:$I47),$B44:$B47,0)),INDEX($M44:$M47,MATCH(LOOKUP(C50,$E49:$I49,$E47:$I47),$C44:$C47,0),1),INDEX($L44:$L47,MATCH(LOOKUP(C50,$E49:$I49,$E47:$I47),$B44:$B47,0),1)),INDEX($M44:$M47,MATCH(C50,$C44:$C47,0),1)),INDEX($L44:$L47,MATCH(C50,$B44:$B47,0),1))</f>
        <v>6</v>
      </c>
      <c r="N50" s="105" t="str">
        <f aca="false">IF(ISBLANK(RR!$K30),"",IF(RR!$K30="B",$B50,$C50))</f>
        <v/>
      </c>
      <c r="O50" s="106" t="n">
        <v>2</v>
      </c>
      <c r="P50" s="102" t="n">
        <v>6</v>
      </c>
      <c r="R50" s="107" t="str">
        <f aca="false">CONCATENATE(ADDRESS($B50+2,$C50+1,4,1)," ",ADDRESS($C50+2,$B50+1,4,1))</f>
        <v>G10 I8</v>
      </c>
    </row>
    <row r="51" customFormat="false" ht="15" hidden="false" customHeight="true" outlineLevel="0" collapsed="false">
      <c r="A51" s="102" t="n">
        <v>6</v>
      </c>
      <c r="B51" s="102" t="n">
        <v>9</v>
      </c>
      <c r="C51" s="102" t="n">
        <v>7</v>
      </c>
      <c r="E51" s="102"/>
      <c r="F51" s="102"/>
      <c r="G51" s="102"/>
      <c r="H51" s="102"/>
      <c r="I51" s="102"/>
      <c r="J51" s="102"/>
      <c r="K51" s="102"/>
      <c r="L51" s="102" t="n">
        <f aca="false">IF(ISERROR(MATCH(B51,$B44:$B47,0)),IF(ISERROR(MATCH(B51,$C44:$C47,0)),IF(ISERROR(MATCH(LOOKUP(B51,$E49:$I49,$E47:$I47),$B44:$B47,0)),INDEX($M44:$M47,MATCH(LOOKUP(B51,$E49:$I49,$E47:$I47),$C44:$C47,0),1),INDEX($L44:$L47,MATCH(LOOKUP(B51,$E49:$I49,$E47:$I47),$B44:$B47,0),1)),INDEX($M44:$M47,MATCH(B51,$C44:$C47,0),1)),INDEX($L44:$L47,MATCH(B51,$B44:$B47,0),1))</f>
        <v>1</v>
      </c>
      <c r="M51" s="102" t="n">
        <f aca="false">IF(ISERROR(MATCH(C51,$B44:$B47,0)),IF(ISERROR(MATCH(C51,$C44:$C47,0)),IF(ISERROR(MATCH(LOOKUP(C51,$E49:$I49,$E47:$I47),$B44:$B47,0)),INDEX($M44:$M47,MATCH(LOOKUP(C51,$E49:$I49,$E47:$I47),$C44:$C47,0),1),INDEX($L44:$L47,MATCH(LOOKUP(C51,$E49:$I49,$E47:$I47),$B44:$B47,0),1)),INDEX($M44:$M47,MATCH(C51,$C44:$C47,0),1)),INDEX($L44:$L47,MATCH(C51,$B44:$B47,0),1))</f>
        <v>7</v>
      </c>
      <c r="N51" s="105" t="str">
        <f aca="false">IF(ISBLANK(RR!$K31),"",IF(RR!$K31="B",$B51,$C51))</f>
        <v/>
      </c>
      <c r="O51" s="106" t="n">
        <v>3</v>
      </c>
      <c r="P51" s="102" t="n">
        <v>6</v>
      </c>
      <c r="R51" s="107" t="str">
        <f aca="false">CONCATENATE(ADDRESS($B51+2,$C51+1,4,1)," ",ADDRESS($C51+2,$B51+1,4,1))</f>
        <v>H11 J9</v>
      </c>
      <c r="S51" s="89"/>
    </row>
    <row r="52" customFormat="false" ht="15" hidden="false" customHeight="true" outlineLevel="0" collapsed="false">
      <c r="A52" s="102" t="n">
        <v>6</v>
      </c>
      <c r="B52" s="102" t="n">
        <v>3</v>
      </c>
      <c r="C52" s="102" t="n">
        <v>1</v>
      </c>
      <c r="D52" s="88" t="s">
        <v>34</v>
      </c>
      <c r="E52" s="102" t="n">
        <v>5</v>
      </c>
      <c r="F52" s="102"/>
      <c r="G52" s="102"/>
      <c r="H52" s="102"/>
      <c r="I52" s="102"/>
      <c r="J52" s="102"/>
      <c r="K52" s="102"/>
      <c r="L52" s="102" t="n">
        <f aca="false">IF(ISERROR(MATCH(B52,$B44:$B47,0)),IF(ISERROR(MATCH(B52,$C44:$C47,0)),IF(ISERROR(MATCH(LOOKUP(B52,$E49:$I49,$E47:$I47),$B44:$B47,0)),INDEX($M44:$M47,MATCH(LOOKUP(B52,$E49:$I49,$E47:$I47),$C44:$C47,0),1),INDEX($L44:$L47,MATCH(LOOKUP(B52,$E49:$I49,$E47:$I47),$B44:$B47,0),1)),INDEX($M44:$M47,MATCH(B52,$C44:$C47,0),1)),INDEX($L44:$L47,MATCH(B52,$B44:$B47,0),1))</f>
        <v>4</v>
      </c>
      <c r="M52" s="102" t="n">
        <f aca="false">IF(ISERROR(MATCH(C52,$B44:$B47,0)),IF(ISERROR(MATCH(C52,$C44:$C47,0)),IF(ISERROR(MATCH(LOOKUP(C52,$E49:$I49,$E47:$I47),$B44:$B47,0)),INDEX($M44:$M47,MATCH(LOOKUP(C52,$E49:$I49,$E47:$I47),$C44:$C47,0),1),INDEX($L44:$L47,MATCH(LOOKUP(C52,$E49:$I49,$E47:$I47),$B44:$B47,0),1)),INDEX($M44:$M47,MATCH(C52,$C44:$C47,0),1)),INDEX($L44:$L47,MATCH(C52,$B44:$B47,0),1))</f>
        <v>2</v>
      </c>
      <c r="N52" s="105" t="str">
        <f aca="false">IF(ISBLANK(RR!$K32),"",IF(RR!$K32="B",$B52,$C52))</f>
        <v/>
      </c>
      <c r="O52" s="106" t="n">
        <v>4</v>
      </c>
      <c r="P52" s="102" t="n">
        <v>6</v>
      </c>
      <c r="R52" s="107" t="str">
        <f aca="false">CONCATENATE(ADDRESS($B52+2,$C52+1,4,1)," ",ADDRESS($C52+2,$B52+1,4,1))</f>
        <v>B5 D3</v>
      </c>
      <c r="S52" s="89"/>
    </row>
    <row r="53" customFormat="false" ht="15" hidden="false" customHeight="true" outlineLevel="0" collapsed="false">
      <c r="A53" s="102"/>
      <c r="B53" s="102"/>
      <c r="C53" s="102"/>
      <c r="D53" s="88" t="n">
        <f aca="false">COUNT(E52:J52)</f>
        <v>1</v>
      </c>
      <c r="E53" s="102"/>
      <c r="F53" s="102"/>
      <c r="G53" s="102"/>
      <c r="H53" s="102"/>
      <c r="I53" s="102"/>
      <c r="J53" s="102"/>
      <c r="K53" s="102"/>
      <c r="L53" s="102"/>
      <c r="M53" s="104"/>
      <c r="N53" s="108"/>
      <c r="O53" s="106"/>
      <c r="P53" s="102"/>
      <c r="R53" s="107"/>
      <c r="S53" s="89"/>
    </row>
    <row r="54" customFormat="false" ht="15" hidden="false" customHeight="true" outlineLevel="0" collapsed="false">
      <c r="A54" s="102" t="n">
        <v>7</v>
      </c>
      <c r="B54" s="102" t="n">
        <v>7</v>
      </c>
      <c r="C54" s="102" t="n">
        <v>6</v>
      </c>
      <c r="D54" s="88" t="s">
        <v>33</v>
      </c>
      <c r="E54" s="102" t="n">
        <v>4</v>
      </c>
      <c r="F54" s="102"/>
      <c r="G54" s="102"/>
      <c r="H54" s="102"/>
      <c r="I54" s="102"/>
      <c r="J54" s="102"/>
      <c r="K54" s="102" t="n">
        <v>7</v>
      </c>
      <c r="L54" s="102" t="n">
        <f aca="false">IF(ISERROR(MATCH(B54,$B49:$B52,0)),IF(ISERROR(MATCH(B54,$C49:$C52,0)),IF(ISERROR(MATCH(LOOKUP(B54,$E54:$I54,$E52:$I52),$B49:$B52,0)),INDEX($M49:$M52,MATCH(LOOKUP(B54,$E54:$I54,$E52:$I52),$C49:$C52,0),1),INDEX($L49:$L52,MATCH(LOOKUP(B54,$E54:$I54,$E52:$I52),$B49:$B52,0),1)),INDEX($M49:$M52,MATCH(B54,$C49:$C52,0),1)),INDEX($L49:$L52,MATCH(B54,$B49:$B52,0),1))</f>
        <v>7</v>
      </c>
      <c r="M54" s="102" t="n">
        <f aca="false">IF(ISERROR(MATCH(C54,$B49:$B52,0)),IF(ISERROR(MATCH(C54,$C49:$C52,0)),IF(ISERROR(MATCH(LOOKUP(C54,$E54:$I54,$E52:$I52),$B49:$B52,0)),INDEX($M49:$M52,MATCH(LOOKUP(C54,$E54:$I54,$E52:$I52),$C49:$C52,0),1),INDEX($L49:$L52,MATCH(LOOKUP(C54,$E54:$I54,$E52:$I52),$B49:$B52,0),1)),INDEX($M49:$M52,MATCH(C54,$C49:$C52,0),1)),INDEX($L49:$L52,MATCH(C54,$B49:$B52,0),1))</f>
        <v>6</v>
      </c>
      <c r="N54" s="105" t="str">
        <f aca="false">IF(ISBLANK(RR!$K34),"",IF(RR!$K34="B",$B54,$C54))</f>
        <v/>
      </c>
      <c r="O54" s="106" t="n">
        <v>1</v>
      </c>
      <c r="P54" s="102" t="n">
        <v>7</v>
      </c>
      <c r="R54" s="107" t="str">
        <f aca="false">CONCATENATE(ADDRESS($B54+2,$C54+1,4,1)," ",ADDRESS($C54+2,$B54+1,4,1))</f>
        <v>G9 H8</v>
      </c>
      <c r="S54" s="89"/>
    </row>
    <row r="55" customFormat="false" ht="15" hidden="false" customHeight="true" outlineLevel="0" collapsed="false">
      <c r="A55" s="102" t="n">
        <v>7</v>
      </c>
      <c r="B55" s="102" t="n">
        <v>3</v>
      </c>
      <c r="C55" s="102" t="n">
        <v>8</v>
      </c>
      <c r="E55" s="102"/>
      <c r="F55" s="102"/>
      <c r="G55" s="102"/>
      <c r="H55" s="102"/>
      <c r="I55" s="102"/>
      <c r="J55" s="102"/>
      <c r="K55" s="102"/>
      <c r="L55" s="102" t="n">
        <f aca="false">IF(ISERROR(MATCH(B55,$B49:$B52,0)),IF(ISERROR(MATCH(B55,$C49:$C52,0)),IF(ISERROR(MATCH(LOOKUP(B55,$E54:$I54,$E52:$I52),$B49:$B52,0)),INDEX($M49:$M52,MATCH(LOOKUP(B55,$E54:$I54,$E52:$I52),$C49:$C52,0),1),INDEX($L49:$L52,MATCH(LOOKUP(B55,$E54:$I54,$E52:$I52),$B49:$B52,0),1)),INDEX($M49:$M52,MATCH(B55,$C49:$C52,0),1)),INDEX($L49:$L52,MATCH(B55,$B49:$B52,0),1))</f>
        <v>4</v>
      </c>
      <c r="M55" s="102" t="n">
        <f aca="false">IF(ISERROR(MATCH(C55,$B49:$B52,0)),IF(ISERROR(MATCH(C55,$C49:$C52,0)),IF(ISERROR(MATCH(LOOKUP(C55,$E54:$I54,$E52:$I52),$B49:$B52,0)),INDEX($M49:$M52,MATCH(LOOKUP(C55,$E54:$I54,$E52:$I52),$C49:$C52,0),1),INDEX($L49:$L52,MATCH(LOOKUP(C55,$E54:$I54,$E52:$I52),$B49:$B52,0),1)),INDEX($M49:$M52,MATCH(C55,$C49:$C52,0),1)),INDEX($L49:$L52,MATCH(C55,$B49:$B52,0),1))</f>
        <v>9</v>
      </c>
      <c r="N55" s="105" t="str">
        <f aca="false">IF(ISBLANK(RR!$K35),"",IF(RR!$K35="B",$B55,$C55))</f>
        <v/>
      </c>
      <c r="O55" s="106" t="n">
        <v>2</v>
      </c>
      <c r="P55" s="102" t="n">
        <v>7</v>
      </c>
      <c r="R55" s="107" t="str">
        <f aca="false">CONCATENATE(ADDRESS($B55+2,$C55+1,4,1)," ",ADDRESS($C55+2,$B55+1,4,1))</f>
        <v>I5 D10</v>
      </c>
    </row>
    <row r="56" customFormat="false" ht="15" hidden="false" customHeight="true" outlineLevel="0" collapsed="false">
      <c r="A56" s="102" t="n">
        <v>7</v>
      </c>
      <c r="B56" s="102" t="n">
        <v>2</v>
      </c>
      <c r="C56" s="102" t="n">
        <v>9</v>
      </c>
      <c r="E56" s="102"/>
      <c r="F56" s="102"/>
      <c r="G56" s="102"/>
      <c r="H56" s="102"/>
      <c r="I56" s="102"/>
      <c r="J56" s="102"/>
      <c r="K56" s="102"/>
      <c r="L56" s="102" t="n">
        <f aca="false">IF(ISERROR(MATCH(B56,$B49:$B52,0)),IF(ISERROR(MATCH(B56,$C49:$C52,0)),IF(ISERROR(MATCH(LOOKUP(B56,$E54:$I54,$E52:$I52),$B49:$B52,0)),INDEX($M49:$M52,MATCH(LOOKUP(B56,$E54:$I54,$E52:$I52),$C49:$C52,0),1),INDEX($L49:$L52,MATCH(LOOKUP(B56,$E54:$I54,$E52:$I52),$B49:$B52,0),1)),INDEX($M49:$M52,MATCH(B56,$C49:$C52,0),1)),INDEX($L49:$L52,MATCH(B56,$B49:$B52,0),1))</f>
        <v>3</v>
      </c>
      <c r="M56" s="102" t="n">
        <f aca="false">IF(ISERROR(MATCH(C56,$B49:$B52,0)),IF(ISERROR(MATCH(C56,$C49:$C52,0)),IF(ISERROR(MATCH(LOOKUP(C56,$E54:$I54,$E52:$I52),$B49:$B52,0)),INDEX($M49:$M52,MATCH(LOOKUP(C56,$E54:$I54,$E52:$I52),$C49:$C52,0),1),INDEX($L49:$L52,MATCH(LOOKUP(C56,$E54:$I54,$E52:$I52),$B49:$B52,0),1)),INDEX($M49:$M52,MATCH(C56,$C49:$C52,0),1)),INDEX($L49:$L52,MATCH(C56,$B49:$B52,0),1))</f>
        <v>1</v>
      </c>
      <c r="N56" s="105" t="str">
        <f aca="false">IF(ISBLANK(RR!$K36),"",IF(RR!$K36="B",$B56,$C56))</f>
        <v/>
      </c>
      <c r="O56" s="106" t="n">
        <v>3</v>
      </c>
      <c r="P56" s="102" t="n">
        <v>7</v>
      </c>
      <c r="R56" s="107" t="str">
        <f aca="false">CONCATENATE(ADDRESS($B56+2,$C56+1,4,1)," ",ADDRESS($C56+2,$B56+1,4,1))</f>
        <v>J4 C11</v>
      </c>
      <c r="S56" s="89"/>
    </row>
    <row r="57" customFormat="false" ht="15" hidden="false" customHeight="true" outlineLevel="0" collapsed="false">
      <c r="A57" s="102" t="n">
        <v>7</v>
      </c>
      <c r="B57" s="102" t="n">
        <v>4</v>
      </c>
      <c r="C57" s="102" t="n">
        <v>1</v>
      </c>
      <c r="D57" s="88" t="s">
        <v>34</v>
      </c>
      <c r="E57" s="102" t="n">
        <v>6</v>
      </c>
      <c r="F57" s="102"/>
      <c r="G57" s="102"/>
      <c r="H57" s="102"/>
      <c r="I57" s="102"/>
      <c r="J57" s="102"/>
      <c r="K57" s="102"/>
      <c r="L57" s="102" t="n">
        <f aca="false">IF(ISERROR(MATCH(B57,$B49:$B52,0)),IF(ISERROR(MATCH(B57,$C49:$C52,0)),IF(ISERROR(MATCH(LOOKUP(B57,$E54:$I54,$E52:$I52),$B49:$B52,0)),INDEX($M49:$M52,MATCH(LOOKUP(B57,$E54:$I54,$E52:$I52),$C49:$C52,0),1),INDEX($L49:$L52,MATCH(LOOKUP(B57,$E54:$I54,$E52:$I52),$B49:$B52,0),1)),INDEX($M49:$M52,MATCH(B57,$C49:$C52,0),1)),INDEX($L49:$L52,MATCH(B57,$B49:$B52,0),1))</f>
        <v>5</v>
      </c>
      <c r="M57" s="102" t="n">
        <f aca="false">IF(ISERROR(MATCH(C57,$B49:$B52,0)),IF(ISERROR(MATCH(C57,$C49:$C52,0)),IF(ISERROR(MATCH(LOOKUP(C57,$E54:$I54,$E52:$I52),$B49:$B52,0)),INDEX($M49:$M52,MATCH(LOOKUP(C57,$E54:$I54,$E52:$I52),$C49:$C52,0),1),INDEX($L49:$L52,MATCH(LOOKUP(C57,$E54:$I54,$E52:$I52),$B49:$B52,0),1)),INDEX($M49:$M52,MATCH(C57,$C49:$C52,0),1)),INDEX($L49:$L52,MATCH(C57,$B49:$B52,0),1))</f>
        <v>2</v>
      </c>
      <c r="N57" s="105" t="str">
        <f aca="false">IF(ISBLANK(RR!$K37),"",IF(RR!$K37="B",$B57,$C57))</f>
        <v/>
      </c>
      <c r="O57" s="106" t="n">
        <v>4</v>
      </c>
      <c r="P57" s="102" t="n">
        <v>7</v>
      </c>
      <c r="R57" s="107" t="str">
        <f aca="false">CONCATENATE(ADDRESS($B57+2,$C57+1,4,1)," ",ADDRESS($C57+2,$B57+1,4,1))</f>
        <v>B6 E3</v>
      </c>
      <c r="S57" s="89"/>
    </row>
    <row r="58" customFormat="false" ht="15" hidden="false" customHeight="true" outlineLevel="0" collapsed="false">
      <c r="A58" s="102"/>
      <c r="B58" s="102"/>
      <c r="C58" s="102"/>
      <c r="D58" s="88" t="n">
        <f aca="false">COUNT(E57:J57)</f>
        <v>1</v>
      </c>
      <c r="E58" s="102"/>
      <c r="F58" s="102"/>
      <c r="G58" s="102"/>
      <c r="H58" s="102"/>
      <c r="I58" s="102"/>
      <c r="J58" s="102"/>
      <c r="K58" s="102"/>
      <c r="L58" s="102"/>
      <c r="M58" s="104"/>
      <c r="N58" s="108"/>
      <c r="O58" s="106"/>
      <c r="P58" s="102"/>
      <c r="R58" s="107"/>
      <c r="S58" s="89"/>
    </row>
    <row r="59" customFormat="false" ht="15" hidden="false" customHeight="true" outlineLevel="0" collapsed="false">
      <c r="A59" s="102" t="n">
        <v>8</v>
      </c>
      <c r="B59" s="102" t="n">
        <v>8</v>
      </c>
      <c r="C59" s="102" t="n">
        <v>7</v>
      </c>
      <c r="D59" s="88" t="s">
        <v>33</v>
      </c>
      <c r="E59" s="102" t="n">
        <v>5</v>
      </c>
      <c r="F59" s="102"/>
      <c r="G59" s="102"/>
      <c r="H59" s="102"/>
      <c r="I59" s="102"/>
      <c r="J59" s="102"/>
      <c r="K59" s="102" t="n">
        <v>8</v>
      </c>
      <c r="L59" s="102" t="n">
        <f aca="false">IF(ISERROR(MATCH(B59,$B54:$B57,0)),IF(ISERROR(MATCH(B59,$C54:$C57,0)),IF(ISERROR(MATCH(LOOKUP(B59,$E59:$I59,$E57:$I57),$B54:$B57,0)),INDEX($M54:$M57,MATCH(LOOKUP(B59,$E59:$I59,$E57:$I57),$C54:$C57,0),1),INDEX($L54:$L57,MATCH(LOOKUP(B59,$E59:$I59,$E57:$I57),$B54:$B57,0),1)),INDEX($M54:$M57,MATCH(B59,$C54:$C57,0),1)),INDEX($L54:$L57,MATCH(B59,$B54:$B57,0),1))</f>
        <v>9</v>
      </c>
      <c r="M59" s="102" t="n">
        <f aca="false">IF(ISERROR(MATCH(C59,$B54:$B57,0)),IF(ISERROR(MATCH(C59,$C54:$C57,0)),IF(ISERROR(MATCH(LOOKUP(C59,$E59:$I59,$E57:$I57),$B54:$B57,0)),INDEX($M54:$M57,MATCH(LOOKUP(C59,$E59:$I59,$E57:$I57),$C54:$C57,0),1),INDEX($L54:$L57,MATCH(LOOKUP(C59,$E59:$I59,$E57:$I57),$B54:$B57,0),1)),INDEX($M54:$M57,MATCH(C59,$C54:$C57,0),1)),INDEX($L54:$L57,MATCH(C59,$B54:$B57,0),1))</f>
        <v>7</v>
      </c>
      <c r="N59" s="105" t="str">
        <f aca="false">IF(ISBLANK(RR!$K39),"",IF(RR!$K39="B",$B59,$C59))</f>
        <v/>
      </c>
      <c r="O59" s="106" t="n">
        <v>1</v>
      </c>
      <c r="P59" s="102" t="n">
        <v>8</v>
      </c>
      <c r="R59" s="107" t="str">
        <f aca="false">CONCATENATE(ADDRESS($B59+2,$C59+1,4,1)," ",ADDRESS($C59+2,$B59+1,4,1))</f>
        <v>H10 I9</v>
      </c>
      <c r="S59" s="89"/>
    </row>
    <row r="60" customFormat="false" ht="15" hidden="false" customHeight="true" outlineLevel="0" collapsed="false">
      <c r="A60" s="102" t="n">
        <v>8</v>
      </c>
      <c r="B60" s="102" t="n">
        <v>1</v>
      </c>
      <c r="C60" s="102" t="n">
        <v>9</v>
      </c>
      <c r="E60" s="102"/>
      <c r="F60" s="102"/>
      <c r="G60" s="102"/>
      <c r="H60" s="102"/>
      <c r="I60" s="102"/>
      <c r="J60" s="102"/>
      <c r="K60" s="102"/>
      <c r="L60" s="102" t="n">
        <f aca="false">IF(ISERROR(MATCH(B60,$B54:$B57,0)),IF(ISERROR(MATCH(B60,$C54:$C57,0)),IF(ISERROR(MATCH(LOOKUP(B60,$E59:$I59,$E57:$I57),$B54:$B57,0)),INDEX($M54:$M57,MATCH(LOOKUP(B60,$E59:$I59,$E57:$I57),$C54:$C57,0),1),INDEX($L54:$L57,MATCH(LOOKUP(B60,$E59:$I59,$E57:$I57),$B54:$B57,0),1)),INDEX($M54:$M57,MATCH(B60,$C54:$C57,0),1)),INDEX($L54:$L57,MATCH(B60,$B54:$B57,0),1))</f>
        <v>2</v>
      </c>
      <c r="M60" s="102" t="n">
        <f aca="false">IF(ISERROR(MATCH(C60,$B54:$B57,0)),IF(ISERROR(MATCH(C60,$C54:$C57,0)),IF(ISERROR(MATCH(LOOKUP(C60,$E59:$I59,$E57:$I57),$B54:$B57,0)),INDEX($M54:$M57,MATCH(LOOKUP(C60,$E59:$I59,$E57:$I57),$C54:$C57,0),1),INDEX($L54:$L57,MATCH(LOOKUP(C60,$E59:$I59,$E57:$I57),$B54:$B57,0),1)),INDEX($M54:$M57,MATCH(C60,$C54:$C57,0),1)),INDEX($L54:$L57,MATCH(C60,$B54:$B57,0),1))</f>
        <v>1</v>
      </c>
      <c r="N60" s="105" t="str">
        <f aca="false">IF(ISBLANK(RR!$K40),"",IF(RR!$K40="B",$B60,$C60))</f>
        <v/>
      </c>
      <c r="O60" s="106" t="n">
        <v>2</v>
      </c>
      <c r="P60" s="102" t="n">
        <v>8</v>
      </c>
      <c r="R60" s="107" t="str">
        <f aca="false">CONCATENATE(ADDRESS($B60+2,$C60+1,4,1)," ",ADDRESS($C60+2,$B60+1,4,1))</f>
        <v>J3 B11</v>
      </c>
    </row>
    <row r="61" customFormat="false" ht="15" hidden="false" customHeight="true" outlineLevel="0" collapsed="false">
      <c r="A61" s="102" t="n">
        <v>8</v>
      </c>
      <c r="B61" s="102" t="n">
        <v>3</v>
      </c>
      <c r="C61" s="102" t="n">
        <v>2</v>
      </c>
      <c r="E61" s="102"/>
      <c r="F61" s="102"/>
      <c r="G61" s="102"/>
      <c r="H61" s="102"/>
      <c r="I61" s="102"/>
      <c r="J61" s="102"/>
      <c r="K61" s="102"/>
      <c r="L61" s="102" t="n">
        <f aca="false">IF(ISERROR(MATCH(B61,$B54:$B57,0)),IF(ISERROR(MATCH(B61,$C54:$C57,0)),IF(ISERROR(MATCH(LOOKUP(B61,$E59:$I59,$E57:$I57),$B54:$B57,0)),INDEX($M54:$M57,MATCH(LOOKUP(B61,$E59:$I59,$E57:$I57),$C54:$C57,0),1),INDEX($L54:$L57,MATCH(LOOKUP(B61,$E59:$I59,$E57:$I57),$B54:$B57,0),1)),INDEX($M54:$M57,MATCH(B61,$C54:$C57,0),1)),INDEX($L54:$L57,MATCH(B61,$B54:$B57,0),1))</f>
        <v>4</v>
      </c>
      <c r="M61" s="102" t="n">
        <f aca="false">IF(ISERROR(MATCH(C61,$B54:$B57,0)),IF(ISERROR(MATCH(C61,$C54:$C57,0)),IF(ISERROR(MATCH(LOOKUP(C61,$E59:$I59,$E57:$I57),$B54:$B57,0)),INDEX($M54:$M57,MATCH(LOOKUP(C61,$E59:$I59,$E57:$I57),$C54:$C57,0),1),INDEX($L54:$L57,MATCH(LOOKUP(C61,$E59:$I59,$E57:$I57),$B54:$B57,0),1)),INDEX($M54:$M57,MATCH(C61,$C54:$C57,0),1)),INDEX($L54:$L57,MATCH(C61,$B54:$B57,0),1))</f>
        <v>3</v>
      </c>
      <c r="N61" s="105" t="str">
        <f aca="false">IF(ISBLANK(RR!$K41),"",IF(RR!$K41="B",$B61,$C61))</f>
        <v/>
      </c>
      <c r="O61" s="106" t="n">
        <v>3</v>
      </c>
      <c r="P61" s="102" t="n">
        <v>8</v>
      </c>
      <c r="R61" s="107" t="str">
        <f aca="false">CONCATENATE(ADDRESS($B61+2,$C61+1,4,1)," ",ADDRESS($C61+2,$B61+1,4,1))</f>
        <v>C5 D4</v>
      </c>
      <c r="S61" s="89"/>
    </row>
    <row r="62" customFormat="false" ht="15" hidden="false" customHeight="true" outlineLevel="0" collapsed="false">
      <c r="A62" s="102" t="n">
        <v>8</v>
      </c>
      <c r="B62" s="102" t="n">
        <v>5</v>
      </c>
      <c r="C62" s="102" t="n">
        <v>4</v>
      </c>
      <c r="D62" s="88" t="s">
        <v>34</v>
      </c>
      <c r="E62" s="102" t="n">
        <v>7</v>
      </c>
      <c r="F62" s="102"/>
      <c r="G62" s="102"/>
      <c r="H62" s="102"/>
      <c r="I62" s="102"/>
      <c r="J62" s="102"/>
      <c r="K62" s="102"/>
      <c r="L62" s="102" t="n">
        <f aca="false">IF(ISERROR(MATCH(B62,$B54:$B57,0)),IF(ISERROR(MATCH(B62,$C54:$C57,0)),IF(ISERROR(MATCH(LOOKUP(B62,$E59:$I59,$E57:$I57),$B54:$B57,0)),INDEX($M54:$M57,MATCH(LOOKUP(B62,$E59:$I59,$E57:$I57),$C54:$C57,0),1),INDEX($L54:$L57,MATCH(LOOKUP(B62,$E59:$I59,$E57:$I57),$B54:$B57,0),1)),INDEX($M54:$M57,MATCH(B62,$C54:$C57,0),1)),INDEX($L54:$L57,MATCH(B62,$B54:$B57,0),1))</f>
        <v>6</v>
      </c>
      <c r="M62" s="102" t="n">
        <f aca="false">IF(ISERROR(MATCH(C62,$B54:$B57,0)),IF(ISERROR(MATCH(C62,$C54:$C57,0)),IF(ISERROR(MATCH(LOOKUP(C62,$E59:$I59,$E57:$I57),$B54:$B57,0)),INDEX($M54:$M57,MATCH(LOOKUP(C62,$E59:$I59,$E57:$I57),$C54:$C57,0),1),INDEX($L54:$L57,MATCH(LOOKUP(C62,$E59:$I59,$E57:$I57),$B54:$B57,0),1)),INDEX($M54:$M57,MATCH(C62,$C54:$C57,0),1)),INDEX($L54:$L57,MATCH(C62,$B54:$B57,0),1))</f>
        <v>5</v>
      </c>
      <c r="N62" s="105" t="str">
        <f aca="false">IF(ISBLANK(RR!$K42),"",IF(RR!$K42="B",$B62,$C62))</f>
        <v/>
      </c>
      <c r="O62" s="106" t="n">
        <v>4</v>
      </c>
      <c r="P62" s="102" t="n">
        <v>8</v>
      </c>
      <c r="R62" s="107" t="str">
        <f aca="false">CONCATENATE(ADDRESS($B62+2,$C62+1,4,1)," ",ADDRESS($C62+2,$B62+1,4,1))</f>
        <v>E7 F6</v>
      </c>
      <c r="S62" s="89"/>
    </row>
    <row r="63" customFormat="false" ht="15" hidden="false" customHeight="true" outlineLevel="0" collapsed="false">
      <c r="A63" s="102"/>
      <c r="B63" s="102"/>
      <c r="C63" s="102"/>
      <c r="D63" s="88" t="n">
        <f aca="false">COUNT(E62:J62)</f>
        <v>1</v>
      </c>
      <c r="E63" s="102"/>
      <c r="F63" s="102"/>
      <c r="G63" s="102"/>
      <c r="H63" s="102"/>
      <c r="I63" s="102"/>
      <c r="J63" s="102"/>
      <c r="K63" s="102"/>
      <c r="L63" s="102"/>
      <c r="M63" s="104"/>
      <c r="N63" s="108"/>
      <c r="O63" s="106"/>
      <c r="P63" s="102"/>
      <c r="R63" s="107"/>
      <c r="S63" s="89"/>
    </row>
    <row r="64" customFormat="false" ht="15" hidden="false" customHeight="true" outlineLevel="0" collapsed="false">
      <c r="A64" s="102" t="n">
        <v>9</v>
      </c>
      <c r="B64" s="102" t="n">
        <v>2</v>
      </c>
      <c r="C64" s="102" t="n">
        <v>1</v>
      </c>
      <c r="D64" s="88" t="s">
        <v>33</v>
      </c>
      <c r="E64" s="102" t="n">
        <v>6</v>
      </c>
      <c r="F64" s="102"/>
      <c r="G64" s="102"/>
      <c r="H64" s="102"/>
      <c r="I64" s="102"/>
      <c r="J64" s="102"/>
      <c r="K64" s="102" t="n">
        <v>9</v>
      </c>
      <c r="L64" s="102" t="n">
        <f aca="false">IF(ISERROR(MATCH(B64,$B59:$B62,0)),IF(ISERROR(MATCH(B64,$C59:$C62,0)),IF(ISERROR(MATCH(LOOKUP(B64,$E64:$I64,$E62:$I62),$B59:$B62,0)),INDEX($M59:$M62,MATCH(LOOKUP(B64,$E64:$I64,$E62:$I62),$C59:$C62,0),1),INDEX($L59:$L62,MATCH(LOOKUP(B64,$E64:$I64,$E62:$I62),$B59:$B62,0),1)),INDEX($M59:$M62,MATCH(B64,$C59:$C62,0),1)),INDEX($L59:$L62,MATCH(B64,$B59:$B62,0),1))</f>
        <v>3</v>
      </c>
      <c r="M64" s="102" t="n">
        <f aca="false">IF(ISERROR(MATCH(C64,$B59:$B62,0)),IF(ISERROR(MATCH(C64,$C59:$C62,0)),IF(ISERROR(MATCH(LOOKUP(C64,$E64:$I64,$E62:$I62),$B59:$B62,0)),INDEX($M59:$M62,MATCH(LOOKUP(C64,$E64:$I64,$E62:$I62),$C59:$C62,0),1),INDEX($L59:$L62,MATCH(LOOKUP(C64,$E64:$I64,$E62:$I62),$B59:$B62,0),1)),INDEX($M59:$M62,MATCH(C64,$C59:$C62,0),1)),INDEX($L59:$L62,MATCH(C64,$B59:$B62,0),1))</f>
        <v>2</v>
      </c>
      <c r="N64" s="105" t="str">
        <f aca="false">IF(ISBLANK(RR!$K44),"",IF(RR!$K44="B",$B64,$C64))</f>
        <v/>
      </c>
      <c r="O64" s="106" t="n">
        <v>1</v>
      </c>
      <c r="P64" s="102" t="n">
        <v>9</v>
      </c>
      <c r="R64" s="107" t="str">
        <f aca="false">CONCATENATE(ADDRESS($B64+2,$C64+1,4,1)," ",ADDRESS($C64+2,$B64+1,4,1))</f>
        <v>B4 C3</v>
      </c>
      <c r="S64" s="89"/>
    </row>
    <row r="65" customFormat="false" ht="15" hidden="false" customHeight="true" outlineLevel="0" collapsed="false">
      <c r="A65" s="102" t="n">
        <v>9</v>
      </c>
      <c r="B65" s="102" t="n">
        <v>4</v>
      </c>
      <c r="C65" s="102" t="n">
        <v>3</v>
      </c>
      <c r="E65" s="102"/>
      <c r="F65" s="102"/>
      <c r="G65" s="102"/>
      <c r="H65" s="102"/>
      <c r="I65" s="102"/>
      <c r="J65" s="102"/>
      <c r="K65" s="102"/>
      <c r="L65" s="102" t="n">
        <f aca="false">IF(ISERROR(MATCH(B65,$B59:$B62,0)),IF(ISERROR(MATCH(B65,$C59:$C62,0)),IF(ISERROR(MATCH(LOOKUP(B65,$E64:$I64,$E62:$I62),$B59:$B62,0)),INDEX($M59:$M62,MATCH(LOOKUP(B65,$E64:$I64,$E62:$I62),$C59:$C62,0),1),INDEX($L59:$L62,MATCH(LOOKUP(B65,$E64:$I64,$E62:$I62),$B59:$B62,0),1)),INDEX($M59:$M62,MATCH(B65,$C59:$C62,0),1)),INDEX($L59:$L62,MATCH(B65,$B59:$B62,0),1))</f>
        <v>5</v>
      </c>
      <c r="M65" s="102" t="n">
        <f aca="false">IF(ISERROR(MATCH(C65,$B59:$B62,0)),IF(ISERROR(MATCH(C65,$C59:$C62,0)),IF(ISERROR(MATCH(LOOKUP(C65,$E64:$I64,$E62:$I62),$B59:$B62,0)),INDEX($M59:$M62,MATCH(LOOKUP(C65,$E64:$I64,$E62:$I62),$C59:$C62,0),1),INDEX($L59:$L62,MATCH(LOOKUP(C65,$E64:$I64,$E62:$I62),$B59:$B62,0),1)),INDEX($M59:$M62,MATCH(C65,$C59:$C62,0),1)),INDEX($L59:$L62,MATCH(C65,$B59:$B62,0),1))</f>
        <v>4</v>
      </c>
      <c r="N65" s="105" t="str">
        <f aca="false">IF(ISBLANK(RR!$K45),"",IF(RR!$K45="B",$B65,$C65))</f>
        <v/>
      </c>
      <c r="O65" s="106" t="n">
        <v>2</v>
      </c>
      <c r="P65" s="102" t="n">
        <v>9</v>
      </c>
      <c r="R65" s="107" t="str">
        <f aca="false">CONCATENATE(ADDRESS($B65+2,$C65+1,4,1)," ",ADDRESS($C65+2,$B65+1,4,1))</f>
        <v>D6 E5</v>
      </c>
    </row>
    <row r="66" customFormat="false" ht="15" hidden="false" customHeight="true" outlineLevel="0" collapsed="false">
      <c r="A66" s="102" t="n">
        <v>9</v>
      </c>
      <c r="B66" s="102" t="n">
        <v>9</v>
      </c>
      <c r="C66" s="102" t="n">
        <v>8</v>
      </c>
      <c r="E66" s="102"/>
      <c r="F66" s="102"/>
      <c r="G66" s="102"/>
      <c r="H66" s="102"/>
      <c r="I66" s="102"/>
      <c r="J66" s="102"/>
      <c r="K66" s="102"/>
      <c r="L66" s="102" t="n">
        <f aca="false">IF(ISERROR(MATCH(B66,$B59:$B62,0)),IF(ISERROR(MATCH(B66,$C59:$C62,0)),IF(ISERROR(MATCH(LOOKUP(B66,$E64:$I64,$E62:$I62),$B59:$B62,0)),INDEX($M59:$M62,MATCH(LOOKUP(B66,$E64:$I64,$E62:$I62),$C59:$C62,0),1),INDEX($L59:$L62,MATCH(LOOKUP(B66,$E64:$I64,$E62:$I62),$B59:$B62,0),1)),INDEX($M59:$M62,MATCH(B66,$C59:$C62,0),1)),INDEX($L59:$L62,MATCH(B66,$B59:$B62,0),1))</f>
        <v>1</v>
      </c>
      <c r="M66" s="102" t="n">
        <f aca="false">IF(ISERROR(MATCH(C66,$B59:$B62,0)),IF(ISERROR(MATCH(C66,$C59:$C62,0)),IF(ISERROR(MATCH(LOOKUP(C66,$E64:$I64,$E62:$I62),$B59:$B62,0)),INDEX($M59:$M62,MATCH(LOOKUP(C66,$E64:$I64,$E62:$I62),$C59:$C62,0),1),INDEX($L59:$L62,MATCH(LOOKUP(C66,$E64:$I64,$E62:$I62),$B59:$B62,0),1)),INDEX($M59:$M62,MATCH(C66,$C59:$C62,0),1)),INDEX($L59:$L62,MATCH(C66,$B59:$B62,0),1))</f>
        <v>9</v>
      </c>
      <c r="N66" s="105" t="str">
        <f aca="false">IF(ISBLANK(RR!$K46),"",IF(RR!$K46="B",$B66,$C66))</f>
        <v/>
      </c>
      <c r="O66" s="106" t="n">
        <v>3</v>
      </c>
      <c r="P66" s="102" t="n">
        <v>9</v>
      </c>
      <c r="R66" s="107" t="str">
        <f aca="false">CONCATENATE(ADDRESS($B66+2,$C66+1,4,1)," ",ADDRESS($C66+2,$B66+1,4,1))</f>
        <v>I11 J10</v>
      </c>
      <c r="S66" s="89"/>
    </row>
    <row r="67" customFormat="false" ht="15" hidden="false" customHeight="true" outlineLevel="0" collapsed="false">
      <c r="A67" s="102" t="n">
        <v>9</v>
      </c>
      <c r="B67" s="102" t="n">
        <v>6</v>
      </c>
      <c r="C67" s="102" t="n">
        <v>5</v>
      </c>
      <c r="D67" s="88" t="s">
        <v>34</v>
      </c>
      <c r="E67" s="102"/>
      <c r="F67" s="102"/>
      <c r="G67" s="102"/>
      <c r="H67" s="102"/>
      <c r="I67" s="102"/>
      <c r="J67" s="102"/>
      <c r="K67" s="102"/>
      <c r="L67" s="102" t="n">
        <f aca="false">IF(ISERROR(MATCH(B67,$B59:$B62,0)),IF(ISERROR(MATCH(B67,$C59:$C62,0)),IF(ISERROR(MATCH(LOOKUP(B67,$E64:$I64,$E62:$I62),$B59:$B62,0)),INDEX($M59:$M62,MATCH(LOOKUP(B67,$E64:$I64,$E62:$I62),$C59:$C62,0),1),INDEX($L59:$L62,MATCH(LOOKUP(B67,$E64:$I64,$E62:$I62),$B59:$B62,0),1)),INDEX($M59:$M62,MATCH(B67,$C59:$C62,0),1)),INDEX($L59:$L62,MATCH(B67,$B59:$B62,0),1))</f>
        <v>7</v>
      </c>
      <c r="M67" s="102" t="n">
        <f aca="false">IF(ISERROR(MATCH(C67,$B59:$B62,0)),IF(ISERROR(MATCH(C67,$C59:$C62,0)),IF(ISERROR(MATCH(LOOKUP(C67,$E64:$I64,$E62:$I62),$B59:$B62,0)),INDEX($M59:$M62,MATCH(LOOKUP(C67,$E64:$I64,$E62:$I62),$C59:$C62,0),1),INDEX($L59:$L62,MATCH(LOOKUP(C67,$E64:$I64,$E62:$I62),$B59:$B62,0),1)),INDEX($M59:$M62,MATCH(C67,$C59:$C62,0),1)),INDEX($L59:$L62,MATCH(C67,$B59:$B62,0),1))</f>
        <v>6</v>
      </c>
      <c r="N67" s="105" t="str">
        <f aca="false">IF(ISBLANK(RR!$K47),"",IF(RR!$K47="B",$B67,$C67))</f>
        <v/>
      </c>
      <c r="O67" s="106" t="n">
        <v>4</v>
      </c>
      <c r="P67" s="102" t="n">
        <v>9</v>
      </c>
      <c r="R67" s="107" t="str">
        <f aca="false">CONCATENATE(ADDRESS($B67+2,$C67+1,4,1)," ",ADDRESS($C67+2,$B67+1,4,1))</f>
        <v>F8 G7</v>
      </c>
      <c r="S67" s="89"/>
    </row>
    <row r="68" customFormat="false" ht="15" hidden="false" customHeight="true" outlineLevel="0" collapsed="false">
      <c r="M68" s="109"/>
      <c r="N68" s="105"/>
      <c r="O68" s="110"/>
      <c r="R68" s="107"/>
    </row>
    <row r="69" customFormat="false" ht="15" hidden="false" customHeight="true" outlineLevel="0" collapsed="false">
      <c r="M69" s="109"/>
      <c r="N69" s="105"/>
      <c r="O69" s="110"/>
      <c r="R69" s="107"/>
    </row>
    <row r="70" customFormat="false" ht="15" hidden="false" customHeight="true" outlineLevel="0" collapsed="false">
      <c r="M70" s="109"/>
      <c r="N70" s="105"/>
      <c r="O70" s="110"/>
      <c r="R70" s="107"/>
    </row>
    <row r="71" customFormat="false" ht="15" hidden="false" customHeight="true" outlineLevel="0" collapsed="false">
      <c r="M71" s="109"/>
      <c r="N71" s="105"/>
      <c r="O71" s="110"/>
      <c r="R71" s="107"/>
    </row>
    <row r="72" customFormat="false" ht="15" hidden="false" customHeight="true" outlineLevel="0" collapsed="false"/>
    <row r="73" customFormat="false" ht="15" hidden="false" customHeight="true" outlineLevel="0" collapsed="false">
      <c r="A73" s="111"/>
      <c r="B73" s="111"/>
      <c r="C73" s="111"/>
      <c r="D73" s="111"/>
      <c r="E73" s="111"/>
      <c r="F73" s="111"/>
      <c r="G73" s="111"/>
      <c r="N73" s="111"/>
      <c r="O73" s="111"/>
      <c r="P73" s="111"/>
    </row>
    <row r="74" customFormat="false" ht="34.8" hidden="false" customHeight="true" outlineLevel="0" collapsed="false">
      <c r="A74" s="112" t="s">
        <v>41</v>
      </c>
      <c r="B74" s="112"/>
      <c r="C74" s="112"/>
      <c r="D74" s="112" t="s">
        <v>42</v>
      </c>
      <c r="E74" s="112"/>
      <c r="F74" s="112"/>
      <c r="G74" s="112"/>
      <c r="H74" s="110"/>
      <c r="M74" s="109"/>
      <c r="N74" s="112" t="s">
        <v>43</v>
      </c>
      <c r="O74" s="112"/>
      <c r="P74" s="112"/>
      <c r="Q74" s="110"/>
    </row>
    <row r="75" customFormat="false" ht="15" hidden="false" customHeight="true" outlineLevel="0" collapsed="false">
      <c r="A75" s="113" t="n">
        <v>9</v>
      </c>
      <c r="B75" s="113"/>
      <c r="C75" s="113"/>
      <c r="D75" s="114" t="n">
        <f aca="false">SUM($D$24:$D$74)</f>
        <v>8</v>
      </c>
      <c r="E75" s="114"/>
      <c r="F75" s="114"/>
      <c r="G75" s="114"/>
      <c r="H75" s="110"/>
      <c r="M75" s="109"/>
      <c r="N75" s="113" t="n">
        <f aca="false">COUNT($N$24:$N$71)</f>
        <v>0</v>
      </c>
      <c r="O75" s="113"/>
      <c r="P75" s="113"/>
      <c r="Q75" s="110"/>
    </row>
    <row r="76" customFormat="false" ht="15" hidden="false" customHeight="true" outlineLevel="0" collapsed="false">
      <c r="A76" s="115"/>
      <c r="B76" s="116" t="n">
        <v>1</v>
      </c>
      <c r="C76" s="116" t="n">
        <v>2</v>
      </c>
      <c r="D76" s="116" t="n">
        <v>3</v>
      </c>
      <c r="E76" s="116" t="n">
        <v>4</v>
      </c>
      <c r="F76" s="116" t="n">
        <v>5</v>
      </c>
      <c r="G76" s="116" t="n">
        <v>6</v>
      </c>
      <c r="H76" s="91" t="n">
        <v>7</v>
      </c>
      <c r="I76" s="91" t="n">
        <v>8</v>
      </c>
      <c r="J76" s="91" t="n">
        <v>9</v>
      </c>
      <c r="K76" s="91"/>
      <c r="L76" s="91"/>
      <c r="M76" s="91"/>
      <c r="N76" s="115"/>
      <c r="O76" s="115" t="n">
        <f aca="false">A75*(A75-1)/2</f>
        <v>36</v>
      </c>
      <c r="P76" s="115"/>
    </row>
    <row r="77" customFormat="false" ht="15.5" hidden="false" customHeight="true" outlineLevel="0" collapsed="false">
      <c r="A77" s="91" t="n">
        <v>1</v>
      </c>
      <c r="B77" s="95" t="s">
        <v>44</v>
      </c>
      <c r="C77" s="94" t="s">
        <v>45</v>
      </c>
      <c r="D77" s="94" t="s">
        <v>46</v>
      </c>
      <c r="E77" s="95" t="s">
        <v>45</v>
      </c>
      <c r="F77" s="95" t="s">
        <v>46</v>
      </c>
      <c r="G77" s="94" t="s">
        <v>47</v>
      </c>
      <c r="H77" s="94" t="s">
        <v>44</v>
      </c>
      <c r="I77" s="0"/>
      <c r="J77" s="95" t="s">
        <v>47</v>
      </c>
      <c r="IU77" s="89"/>
      <c r="AMJ77" s="0"/>
    </row>
    <row r="78" customFormat="false" ht="15" hidden="false" customHeight="true" outlineLevel="0" collapsed="false">
      <c r="A78" s="91" t="n">
        <v>2</v>
      </c>
      <c r="B78" s="94" t="s">
        <v>48</v>
      </c>
      <c r="C78" s="95" t="s">
        <v>49</v>
      </c>
      <c r="D78" s="94" t="s">
        <v>50</v>
      </c>
      <c r="E78" s="94" t="s">
        <v>51</v>
      </c>
      <c r="F78" s="95" t="s">
        <v>48</v>
      </c>
      <c r="G78" s="95" t="s">
        <v>50</v>
      </c>
      <c r="H78" s="95" t="s">
        <v>51</v>
      </c>
      <c r="I78" s="94" t="s">
        <v>49</v>
      </c>
      <c r="K78" s="117"/>
      <c r="IU78" s="89"/>
      <c r="AMJ78" s="0"/>
    </row>
    <row r="79" customFormat="false" ht="15.5" hidden="false" customHeight="true" outlineLevel="0" collapsed="false">
      <c r="A79" s="91" t="n">
        <v>3</v>
      </c>
      <c r="B79" s="0"/>
      <c r="C79" s="94" t="s">
        <v>52</v>
      </c>
      <c r="D79" s="95" t="s">
        <v>53</v>
      </c>
      <c r="E79" s="94" t="s">
        <v>54</v>
      </c>
      <c r="F79" s="94" t="s">
        <v>55</v>
      </c>
      <c r="G79" s="95" t="s">
        <v>52</v>
      </c>
      <c r="H79" s="95" t="s">
        <v>55</v>
      </c>
      <c r="I79" s="95" t="s">
        <v>54</v>
      </c>
      <c r="J79" s="94" t="s">
        <v>53</v>
      </c>
      <c r="K79" s="117"/>
      <c r="IU79" s="89"/>
      <c r="AMJ79" s="0"/>
    </row>
    <row r="80" customFormat="false" ht="15.5" hidden="false" customHeight="true" outlineLevel="0" collapsed="false">
      <c r="A80" s="91" t="n">
        <v>4</v>
      </c>
      <c r="B80" s="95" t="s">
        <v>56</v>
      </c>
      <c r="C80" s="0"/>
      <c r="D80" s="94" t="s">
        <v>57</v>
      </c>
      <c r="E80" s="95" t="s">
        <v>58</v>
      </c>
      <c r="F80" s="94" t="s">
        <v>59</v>
      </c>
      <c r="G80" s="94" t="s">
        <v>56</v>
      </c>
      <c r="H80" s="95" t="s">
        <v>57</v>
      </c>
      <c r="I80" s="95" t="s">
        <v>59</v>
      </c>
      <c r="J80" s="94" t="s">
        <v>58</v>
      </c>
      <c r="IU80" s="89"/>
      <c r="AMJ80" s="0"/>
    </row>
    <row r="81" customFormat="false" ht="15" hidden="false" customHeight="true" outlineLevel="0" collapsed="false">
      <c r="A81" s="91" t="n">
        <v>5</v>
      </c>
      <c r="B81" s="95" t="s">
        <v>60</v>
      </c>
      <c r="C81" s="95" t="s">
        <v>61</v>
      </c>
      <c r="E81" s="94" t="s">
        <v>62</v>
      </c>
      <c r="F81" s="94" t="s">
        <v>63</v>
      </c>
      <c r="G81" s="95" t="s">
        <v>62</v>
      </c>
      <c r="H81" s="94" t="s">
        <v>61</v>
      </c>
      <c r="I81" s="94" t="s">
        <v>60</v>
      </c>
      <c r="J81" s="95" t="s">
        <v>63</v>
      </c>
      <c r="IU81" s="89"/>
      <c r="AMJ81" s="0"/>
    </row>
    <row r="82" customFormat="false" ht="15" hidden="false" customHeight="true" outlineLevel="0" collapsed="false">
      <c r="A82" s="91" t="n">
        <v>6</v>
      </c>
      <c r="B82" s="94" t="s">
        <v>64</v>
      </c>
      <c r="C82" s="94" t="s">
        <v>65</v>
      </c>
      <c r="D82" s="95" t="s">
        <v>64</v>
      </c>
      <c r="E82" s="0"/>
      <c r="F82" s="95" t="s">
        <v>65</v>
      </c>
      <c r="G82" s="94" t="s">
        <v>66</v>
      </c>
      <c r="H82" s="94" t="s">
        <v>67</v>
      </c>
      <c r="I82" s="95" t="s">
        <v>66</v>
      </c>
      <c r="J82" s="95" t="s">
        <v>67</v>
      </c>
      <c r="IU82" s="89"/>
      <c r="AMJ82" s="0"/>
    </row>
    <row r="83" customFormat="false" ht="15" hidden="false" customHeight="true" outlineLevel="0" collapsed="false">
      <c r="A83" s="91" t="n">
        <v>7</v>
      </c>
      <c r="B83" s="94" t="s">
        <v>68</v>
      </c>
      <c r="C83" s="95" t="s">
        <v>69</v>
      </c>
      <c r="D83" s="95" t="s">
        <v>70</v>
      </c>
      <c r="E83" s="95" t="s">
        <v>68</v>
      </c>
      <c r="F83" s="0"/>
      <c r="G83" s="118" t="s">
        <v>71</v>
      </c>
      <c r="H83" s="119" t="s">
        <v>71</v>
      </c>
      <c r="I83" s="94" t="s">
        <v>70</v>
      </c>
      <c r="J83" s="94" t="s">
        <v>69</v>
      </c>
      <c r="K83" s="117"/>
      <c r="IU83" s="89"/>
      <c r="AMJ83" s="0"/>
    </row>
    <row r="84" customFormat="false" ht="15" hidden="false" customHeight="true" outlineLevel="0" collapsed="false">
      <c r="A84" s="91" t="n">
        <v>8</v>
      </c>
      <c r="B84" s="95" t="s">
        <v>72</v>
      </c>
      <c r="C84" s="118" t="s">
        <v>73</v>
      </c>
      <c r="D84" s="119" t="s">
        <v>73</v>
      </c>
      <c r="E84" s="118" t="s">
        <v>74</v>
      </c>
      <c r="F84" s="119" t="s">
        <v>74</v>
      </c>
      <c r="G84" s="0"/>
      <c r="H84" s="118" t="s">
        <v>75</v>
      </c>
      <c r="I84" s="119" t="s">
        <v>75</v>
      </c>
      <c r="J84" s="94" t="s">
        <v>72</v>
      </c>
      <c r="K84" s="117"/>
      <c r="IU84" s="89"/>
      <c r="AMJ84" s="0"/>
    </row>
    <row r="85" customFormat="false" ht="15" hidden="false" customHeight="true" outlineLevel="0" collapsed="false">
      <c r="A85" s="91" t="n">
        <v>9</v>
      </c>
      <c r="B85" s="118" t="s">
        <v>76</v>
      </c>
      <c r="C85" s="120" t="s">
        <v>76</v>
      </c>
      <c r="D85" s="118" t="s">
        <v>77</v>
      </c>
      <c r="E85" s="119" t="s">
        <v>77</v>
      </c>
      <c r="F85" s="118" t="s">
        <v>78</v>
      </c>
      <c r="G85" s="119" t="s">
        <v>78</v>
      </c>
      <c r="H85" s="0"/>
      <c r="I85" s="118" t="s">
        <v>79</v>
      </c>
      <c r="J85" s="119" t="s">
        <v>79</v>
      </c>
      <c r="IU85" s="89"/>
      <c r="AMJ85" s="0"/>
    </row>
    <row r="86" customFormat="false" ht="15" hidden="false" customHeight="true" outlineLevel="0" collapsed="false">
      <c r="A86" s="91"/>
      <c r="B86" s="0"/>
      <c r="C86" s="0"/>
      <c r="D86" s="0"/>
      <c r="E86" s="0"/>
      <c r="F86" s="0"/>
      <c r="G86" s="0"/>
      <c r="H86" s="0"/>
      <c r="I86" s="0"/>
      <c r="J86" s="0"/>
      <c r="IU86" s="89"/>
      <c r="AMJ86" s="0"/>
    </row>
    <row r="87" customFormat="false" ht="15" hidden="false" customHeight="true" outlineLevel="0" collapsed="false">
      <c r="A87" s="91"/>
      <c r="B87" s="0"/>
      <c r="C87" s="0"/>
      <c r="D87" s="0"/>
      <c r="E87" s="0"/>
      <c r="F87" s="0"/>
      <c r="G87" s="0"/>
      <c r="H87" s="0"/>
      <c r="I87" s="0"/>
      <c r="J87" s="0"/>
      <c r="IU87" s="89"/>
      <c r="AMJ87" s="0"/>
    </row>
    <row r="88" customFormat="false" ht="15" hidden="false" customHeight="true" outlineLevel="0" collapsed="false">
      <c r="A88" s="91"/>
      <c r="B88" s="0"/>
      <c r="C88" s="0"/>
      <c r="D88" s="0"/>
      <c r="E88" s="0"/>
      <c r="F88" s="0"/>
      <c r="G88" s="0"/>
      <c r="H88" s="0"/>
      <c r="I88" s="0"/>
      <c r="J88" s="0"/>
    </row>
    <row r="89" customFormat="false" ht="15" hidden="false" customHeight="true" outlineLevel="0" collapsed="false">
      <c r="A89" s="91"/>
      <c r="B89" s="0"/>
      <c r="C89" s="0"/>
      <c r="D89" s="0"/>
      <c r="E89" s="0"/>
      <c r="F89" s="0"/>
      <c r="G89" s="0"/>
      <c r="H89" s="0"/>
      <c r="I89" s="0"/>
      <c r="J89" s="0"/>
      <c r="K89" s="91"/>
      <c r="L89" s="91"/>
      <c r="M89" s="91"/>
    </row>
    <row r="90" customFormat="false" ht="20" hidden="false" customHeight="true" outlineLevel="0" collapsed="false">
      <c r="A90" s="89"/>
      <c r="B90" s="0"/>
      <c r="C90" s="0"/>
      <c r="D90" s="0"/>
      <c r="E90" s="0"/>
      <c r="F90" s="0"/>
      <c r="G90" s="0"/>
      <c r="H90" s="0"/>
      <c r="I90" s="0"/>
      <c r="J90" s="0"/>
      <c r="K90" s="89"/>
      <c r="L90" s="89"/>
      <c r="M90" s="89"/>
      <c r="N90" s="89"/>
      <c r="O90" s="89"/>
      <c r="P90" s="89"/>
      <c r="Q90" s="89"/>
    </row>
    <row r="91" customFormat="false" ht="18.75" hidden="false" customHeight="true" outlineLevel="0" collapsed="false">
      <c r="B91" s="0"/>
      <c r="C91" s="0"/>
      <c r="D91" s="0"/>
      <c r="E91" s="0"/>
      <c r="F91" s="0"/>
      <c r="G91" s="0"/>
      <c r="H91" s="0"/>
      <c r="I91" s="0"/>
      <c r="J91" s="0"/>
    </row>
    <row r="92" customFormat="false" ht="20" hidden="false" customHeight="true" outlineLevel="0" collapsed="false">
      <c r="B92" s="0"/>
      <c r="C92" s="0"/>
      <c r="D92" s="0"/>
      <c r="E92" s="0"/>
      <c r="F92" s="0"/>
      <c r="G92" s="0"/>
      <c r="H92" s="0"/>
      <c r="I92" s="0"/>
      <c r="J92" s="0"/>
    </row>
    <row r="93" customFormat="false" ht="20" hidden="false" customHeight="true" outlineLevel="0" collapsed="false">
      <c r="B93" s="0"/>
      <c r="C93" s="0"/>
      <c r="D93" s="0"/>
      <c r="E93" s="0"/>
      <c r="F93" s="0"/>
      <c r="G93" s="0"/>
      <c r="H93" s="0"/>
      <c r="I93" s="0"/>
      <c r="J93" s="0"/>
    </row>
    <row r="94" customFormat="false" ht="20" hidden="false" customHeight="true" outlineLevel="0" collapsed="false">
      <c r="B94" s="0"/>
      <c r="C94" s="0"/>
      <c r="D94" s="0"/>
      <c r="E94" s="0"/>
      <c r="F94" s="0"/>
      <c r="G94" s="0"/>
      <c r="H94" s="0"/>
      <c r="I94" s="0"/>
      <c r="J94" s="0"/>
    </row>
    <row r="95" customFormat="false" ht="19.25" hidden="false" customHeight="true" outlineLevel="0" collapsed="false">
      <c r="B95" s="0"/>
      <c r="C95" s="0"/>
      <c r="D95" s="0"/>
      <c r="E95" s="0"/>
      <c r="F95" s="0"/>
      <c r="G95" s="0"/>
      <c r="H95" s="0"/>
      <c r="I95" s="0"/>
      <c r="J95" s="0"/>
    </row>
    <row r="96" customFormat="false" ht="19.25" hidden="false" customHeight="true" outlineLevel="0" collapsed="false">
      <c r="C96" s="0"/>
      <c r="D96" s="0"/>
      <c r="E96" s="0"/>
    </row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9">
    <mergeCell ref="B23:C23"/>
    <mergeCell ref="E23:I23"/>
    <mergeCell ref="L23:M23"/>
    <mergeCell ref="A74:C74"/>
    <mergeCell ref="D74:G74"/>
    <mergeCell ref="N74:P74"/>
    <mergeCell ref="A75:C75"/>
    <mergeCell ref="D75:G75"/>
    <mergeCell ref="N75:P75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2019-11-02T09:30:47Z</dcterms:created>
  <dc:creator>Jean-Pierre Cordonnier</dc:creator>
  <dc:description/>
  <dc:language>fr-FR</dc:language>
  <cp:lastModifiedBy>Jean-Pierre Cordonnier</cp:lastModifiedBy>
  <dcterms:modified xsi:type="dcterms:W3CDTF">2019-11-02T14:59:22Z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